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filterPrivacy="1" defaultThemeVersion="124226"/>
  <xr:revisionPtr revIDLastSave="0" documentId="8_{6E50080D-5DC8-46EE-AFBA-280757EEC0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TERIAL + MÃO DE OBRA" sheetId="5" r:id="rId1"/>
  </sheets>
  <definedNames>
    <definedName name="_xlnm.Print_Area" localSheetId="0">'MATERIAL + MÃO DE OBRA'!$B$1:$N$69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4" i="5" l="1"/>
  <c r="N44" i="5"/>
  <c r="M44" i="5"/>
  <c r="L10" i="5" l="1"/>
  <c r="M38" i="5" l="1"/>
  <c r="M10" i="5"/>
  <c r="L38" i="5"/>
  <c r="M31" i="5" l="1"/>
  <c r="L31" i="5"/>
  <c r="N38" i="5"/>
  <c r="N31" i="5" l="1"/>
  <c r="M51" i="5" l="1"/>
  <c r="N51" i="5"/>
  <c r="L51" i="5"/>
  <c r="M18" i="5" l="1"/>
  <c r="L18" i="5" l="1"/>
  <c r="N18" i="5"/>
  <c r="M55" i="5" l="1"/>
  <c r="N55" i="5" l="1"/>
  <c r="L55" i="5"/>
  <c r="N10" i="5" l="1"/>
  <c r="N57" i="5" l="1"/>
  <c r="L57" i="5" l="1"/>
  <c r="M57" i="5"/>
</calcChain>
</file>

<file path=xl/sharedStrings.xml><?xml version="1.0" encoding="utf-8"?>
<sst xmlns="http://schemas.openxmlformats.org/spreadsheetml/2006/main" count="154" uniqueCount="119">
  <si>
    <t>Cliente: PREFEITURA MUNICIPAL DE TRIUNFO</t>
  </si>
  <si>
    <t>Endereço: RUA 15 DE NOVEMBRO, 15 - TRIUNFO</t>
  </si>
  <si>
    <t>ITEM</t>
  </si>
  <si>
    <t>Código SINAPI</t>
  </si>
  <si>
    <t>DESCRIÇÃO</t>
  </si>
  <si>
    <t>TOTAL DO ORÇAMENTO</t>
  </si>
  <si>
    <t xml:space="preserve">UN </t>
  </si>
  <si>
    <t>Observações:</t>
  </si>
  <si>
    <t>QTD.</t>
  </si>
  <si>
    <t>MATERIAL</t>
  </si>
  <si>
    <t>MÃO DE OBRA</t>
  </si>
  <si>
    <t>PREÇO TOTAL S/ BDI</t>
  </si>
  <si>
    <t>MATERIAL    [R$]</t>
  </si>
  <si>
    <t>MÃO DE OBRA   [R$]</t>
  </si>
  <si>
    <t>PREÇO UNITÁRIO SEM BDI [R$]</t>
  </si>
  <si>
    <t>MATERIAL + MÃO DE OBRA    [R$]</t>
  </si>
  <si>
    <t>BDI</t>
  </si>
  <si>
    <t>PREÇO TOTAL COM BDI [R$]</t>
  </si>
  <si>
    <t>TOTAL         [R$]</t>
  </si>
  <si>
    <t>.</t>
  </si>
  <si>
    <t>2.1</t>
  </si>
  <si>
    <t>SUBTOTAL ITEM 6:</t>
  </si>
  <si>
    <t>M2</t>
  </si>
  <si>
    <t>1.1</t>
  </si>
  <si>
    <t>2.2</t>
  </si>
  <si>
    <t>KG</t>
  </si>
  <si>
    <t>2.3</t>
  </si>
  <si>
    <t>2.4</t>
  </si>
  <si>
    <t>2.5</t>
  </si>
  <si>
    <t>2.6</t>
  </si>
  <si>
    <t>SUBTOTAL ITEM 2:</t>
  </si>
  <si>
    <t>3.1</t>
  </si>
  <si>
    <t>4.1</t>
  </si>
  <si>
    <t>4.2</t>
  </si>
  <si>
    <t>4.3</t>
  </si>
  <si>
    <t>5.1</t>
  </si>
  <si>
    <t>SUBTOTAL ITEM 4:</t>
  </si>
  <si>
    <t>SUBTOTAL ITEM 5:</t>
  </si>
  <si>
    <t>SERVIÇOS FINAIS</t>
  </si>
  <si>
    <t>LIMPEZA FINAL DA OBRA</t>
  </si>
  <si>
    <t>4.5</t>
  </si>
  <si>
    <t>5.4</t>
  </si>
  <si>
    <t>5.2</t>
  </si>
  <si>
    <t>5.3</t>
  </si>
  <si>
    <t xml:space="preserve">  - Código: PCI.818.01</t>
  </si>
  <si>
    <t>SUBTOTAL ITEM 1:</t>
  </si>
  <si>
    <t>SUBTOTAL ITEM 3:</t>
  </si>
  <si>
    <t>4.4</t>
  </si>
  <si>
    <t>6.1</t>
  </si>
  <si>
    <t xml:space="preserve">  - Encargos: 111,10%</t>
  </si>
  <si>
    <t>SERVIÇOS INICIAIS</t>
  </si>
  <si>
    <t>LIMPEZA DE SUPERFÍCIE COM JATO DE ALTA PRESSÃO. AF_04/2019</t>
  </si>
  <si>
    <t>COBERTURA</t>
  </si>
  <si>
    <t>CP1</t>
  </si>
  <si>
    <t xml:space="preserve">REMOÇÃO SELANTE </t>
  </si>
  <si>
    <t>CP2</t>
  </si>
  <si>
    <t>COLOCAÇÃO DE SELANTE  ELASTICO MONO. (PU) EM RUFOS, CALHAS E CONTRAFUROS EXISTENTES</t>
  </si>
  <si>
    <t>CONTRA RUFO EM CHAPA DE AÇO GALVANIZADO N26 CORTE 15CM</t>
  </si>
  <si>
    <t>M</t>
  </si>
  <si>
    <t>CP3</t>
  </si>
  <si>
    <t>CHAPIM (RUFO CAPA) EM AÇO GALVANIZADO, CORTE 33. AF_11/2020</t>
  </si>
  <si>
    <t>ESQUADRIAS</t>
  </si>
  <si>
    <t>PINTURA</t>
  </si>
  <si>
    <t>3.2</t>
  </si>
  <si>
    <t>3.3</t>
  </si>
  <si>
    <t>3.4</t>
  </si>
  <si>
    <t>3.5</t>
  </si>
  <si>
    <t>APLICAÇÃO MANUAL DE TINTA LÁTEX ACRÍLICA EM PAREDE EXTERNAS DE CASAS, DUAS DEMÃOS. AF_11/2016</t>
  </si>
  <si>
    <t>PINTURA COM TINTA ALQUÍDICA DE FUNDO (TIPO ZARCÃO) APLICADA A ROLO OU PINCEL SOBRE PERFIL METÁLICO EXECUTADO EM FÁBRICA (POR DEMÃO). AF_01/2020</t>
  </si>
  <si>
    <t>PINTURA COM TINTA ALQUÍDICA DE FUNDO E ACABAMENTO (ESMALTE SINTÉTICO GRAFITE) APLICADA A ROLO OU PINCEL SOBRE PERFIL METÁLICO EXECUTADO EM FÁBRICA (POR DEMÃO). AF_01/2020</t>
  </si>
  <si>
    <t>CHAPISCO APLICADO EM ALVENARIAS E ESTRUTURAS DE CONCRETO INTERNAS, COM COLHER DE PEDREIRO.  ARGAMASSA TRAÇO 1:3 COM PREPARO MANUAL. AF_06/2014</t>
  </si>
  <si>
    <t>MASSA ÚNICA, PARA RECEBIMENTO DE PINTURA, EM ARGAMASSA TRAÇO 1:2:8, PREPARO MECÂNICO COM BETONEIRA 400L, APLICADA MANUALMENTE EM FACES INTERNAS DE PAREDES, ESPESSURA DE 20MM, COM EXECUÇÃO DE TALISCAS. AF_06/2014</t>
  </si>
  <si>
    <t>ALVENARIA DE VEDAÇÃO DE BLOCOS CERÂMICOS FURADOS NA VERTICAL DE 14X19X39CM (ESPESSURA 14CM) DE PAREDES COM ÁREA LÍQUIDA MAIOR OU IGUAL A 6M² SEM VÃOS E ARGAMASSA DE ASSENTAMENTO COM PREPARO MANUAL. AF_06/2014</t>
  </si>
  <si>
    <t>PAREDES</t>
  </si>
  <si>
    <t>REMOÇÃO DIVISÓRIA</t>
  </si>
  <si>
    <t>APLICAÇÃO MANUAL DE FUNDO SELADOR ACRÍLICO EM PAREDES EXTERNAS DE CASAS. AF_06/2014</t>
  </si>
  <si>
    <t>3.6</t>
  </si>
  <si>
    <t>3.7</t>
  </si>
  <si>
    <t>3.8</t>
  </si>
  <si>
    <t>3.9</t>
  </si>
  <si>
    <t>3.10</t>
  </si>
  <si>
    <t>3.11</t>
  </si>
  <si>
    <t>ARMAÇÃO DE PILAR OU VIGA DE UMA ESTRUTURA CONVENCIONAL DE CONCRETO ARMADO EM UMA EDIFICAÇÃO TÉRREA OU SOBRADO UTILIZANDO AÇO CA-50 DE 8,0 MM - MONTAGEM. AF_12/2015</t>
  </si>
  <si>
    <t>ARMAÇÃO DE PILAR OU VIGA DE UMA ESTRUTURA CONVENCIONAL DE CONCRETO ARMADO EM UMA EDIFICAÇÃO TÉRREA OU SOBRADO UTILIZANDO AÇO CA-60 DE 5,0 MM - MONTAGEM. AF_12/2015</t>
  </si>
  <si>
    <t>CONCRETO FCK = 20MPA, TRAÇO 1:2,7:3 (EM MASSA SECA DE CIMENTO/ AREIA MÉDIA/ BRITA 1) - PREPARO MECÂNICO COM BETONEIRA 600 L. AF_05/2021</t>
  </si>
  <si>
    <t>M3</t>
  </si>
  <si>
    <t>DEMOLIÇÃO DE PILARES E VIGAS EM CONCRETO ARMADO, DE FORMA MANUAL, SEM REAPROVEITAMENTO. AF_12/2017</t>
  </si>
  <si>
    <t>RASPAGEM DE TINTA</t>
  </si>
  <si>
    <t>CP5</t>
  </si>
  <si>
    <t>CALHA EM CHAPA DE AÇO GALVANIZADO NÚMERO 24, DESENVOLVIMENTO DE 50 CM, INCLUSO TRANSPORTE VERTICAL. AF_07/2019</t>
  </si>
  <si>
    <t>GRADIL EM FERRO FIXADO EM VÃOS DE JANELAS, FORMADO POR BARRAS CHATAS DE 25X4,8 MM. AF_04/2019</t>
  </si>
  <si>
    <t>CP6</t>
  </si>
  <si>
    <t>CORTE EM ALVENARIA PARA INSTALAÇÃO DE CONTRARUFO</t>
  </si>
  <si>
    <t>CP7</t>
  </si>
  <si>
    <t>RETIRADA DE PORTÕES COM REAPROVEITAMENTO POSTERIOR</t>
  </si>
  <si>
    <t>CP8</t>
  </si>
  <si>
    <t>MOURÃO PARA FIXAÇÃO DE PORTÃO, INCLUSO INSTALAÇÃO</t>
  </si>
  <si>
    <t xml:space="preserve">  - Nome do Responsável: FERNANDO AZEREDO COUTINHO</t>
  </si>
  <si>
    <t>CP9</t>
  </si>
  <si>
    <t>6.3</t>
  </si>
  <si>
    <t>6.2</t>
  </si>
  <si>
    <t>6.4</t>
  </si>
  <si>
    <t>CABO TELEFÔNICO CCI-50 2 PARES, SEM BLINDAGEM, INSTALADO EM ENTRADA DE EDIFICAÇÃO - FORNECIMENTO E INSTALAÇÃO. AF_11/2019</t>
  </si>
  <si>
    <t>CABO DE COBRE FLEXÍVEL ISOLADO, 2,5 MM², ANTI-CHAMA 450/750 V, PARA CIRCUITOS TERMINAIS - FORNECIMENTO E INSTALAÇÃO. AF_12/2015</t>
  </si>
  <si>
    <t>ELETRODUTO RÍGIDO ROSCÁVEL, PVC, DN 25 MM (3/4"), PARA CIRCUITOS TERMINAIS, INSTALADO EM LAJE - FORNECIMENTO E INSTALAÇÃO. AF_12/2015</t>
  </si>
  <si>
    <t>7.1</t>
  </si>
  <si>
    <t>KIT INTERFONE COM FECHADURA, INCLUSIVE INSTALAÇÃO</t>
  </si>
  <si>
    <t>INTERFONE</t>
  </si>
  <si>
    <t>7.2</t>
  </si>
  <si>
    <t>CP10</t>
  </si>
  <si>
    <t>PLACA DE IDENTIFICAÇÃO 6,00X0,80M, IMPRESSA EM LONA COM LACA UV E ESTRUTURA METÁLICA</t>
  </si>
  <si>
    <t>Relatório Global - Data: 04 de novembro de 2021</t>
  </si>
  <si>
    <t xml:space="preserve">  - BDI: 23,87%</t>
  </si>
  <si>
    <t>Triunfo/RS, 04 de novembro de 2021</t>
  </si>
  <si>
    <t>SUBTOTAL ITEM 7:</t>
  </si>
  <si>
    <t>Obra: REFORMA ESCOLA PINGO DE GENTE</t>
  </si>
  <si>
    <t>6.5</t>
  </si>
  <si>
    <t>MONTAGEM E DESMONTAGEM DE FÔRMA DE PILARES RETANGULARES E ESTRUTURAS SIMILARES, PÉ-DIREITO SIMPLES, EM MADEIRA SERRADA, 4 UTILIZAÇÕES. AF_09/2020</t>
  </si>
  <si>
    <t xml:space="preserve">  - Data base de referência: SINAPI NÃO DESONERADA - 20/09/2021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</si>
</sst>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&quot;R$&quot;\ #,##0.00"/>
    <numFmt numFmtId="165" formatCode="0.0"/>
    <numFmt numFmtId="166" formatCode="&quot;R$&quot;#,##0.00"/>
  </numFmts>
  <fonts count="20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2"/>
      <color rgb="FF000000"/>
      <name val="Arial"/>
      <family val="2"/>
    </font>
    <font>
      <u/>
      <sz val="12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4"/>
      <color rgb="FF000000"/>
      <name val="Arial"/>
      <family val="2"/>
    </font>
    <font>
      <sz val="14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NumberFormat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0" fontId="2" fillId="3" borderId="0" xfId="1" applyFont="1" applyFill="1" applyBorder="1" applyAlignment="1">
      <alignment horizontal="left" vertical="top"/>
    </xf>
    <xf numFmtId="0" fontId="2" fillId="3" borderId="0" xfId="1" applyFont="1" applyFill="1" applyBorder="1" applyAlignment="1">
      <alignment vertical="top"/>
    </xf>
    <xf numFmtId="0" fontId="2" fillId="3" borderId="0" xfId="1" applyNumberFormat="1" applyFont="1" applyFill="1" applyBorder="1" applyAlignment="1">
      <alignment vertical="top"/>
    </xf>
    <xf numFmtId="0" fontId="2" fillId="3" borderId="0" xfId="1" applyNumberFormat="1" applyFont="1" applyFill="1" applyBorder="1" applyAlignment="1">
      <alignment horizontal="left" vertical="top"/>
    </xf>
    <xf numFmtId="0" fontId="2" fillId="3" borderId="0" xfId="1" applyNumberFormat="1" applyFont="1" applyFill="1" applyBorder="1" applyAlignment="1">
      <alignment horizontal="center" vertical="center"/>
    </xf>
    <xf numFmtId="0" fontId="2" fillId="3" borderId="0" xfId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shrinkToFit="1"/>
    </xf>
    <xf numFmtId="0" fontId="5" fillId="0" borderId="1" xfId="1" applyNumberFormat="1" applyFont="1" applyFill="1" applyBorder="1" applyAlignment="1">
      <alignment horizontal="center" vertical="center" wrapText="1" shrinkToFit="1"/>
    </xf>
    <xf numFmtId="0" fontId="10" fillId="0" borderId="1" xfId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shrinkToFit="1"/>
    </xf>
    <xf numFmtId="10" fontId="5" fillId="0" borderId="1" xfId="1" applyNumberFormat="1" applyFont="1" applyFill="1" applyBorder="1" applyAlignment="1">
      <alignment horizontal="center" vertical="center" wrapText="1" shrinkToFit="1"/>
    </xf>
    <xf numFmtId="164" fontId="9" fillId="2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/>
    </xf>
    <xf numFmtId="166" fontId="16" fillId="0" borderId="12" xfId="1" applyNumberFormat="1" applyFont="1" applyFill="1" applyBorder="1" applyAlignment="1">
      <alignment horizontal="center" vertical="center" shrinkToFit="1"/>
    </xf>
    <xf numFmtId="164" fontId="10" fillId="0" borderId="1" xfId="1" applyNumberFormat="1" applyFont="1" applyFill="1" applyBorder="1" applyAlignment="1">
      <alignment horizontal="center" vertical="center" wrapText="1" shrinkToFit="1"/>
    </xf>
    <xf numFmtId="0" fontId="12" fillId="0" borderId="0" xfId="1" applyFont="1" applyFill="1" applyBorder="1" applyAlignment="1">
      <alignment horizontal="center" vertical="center"/>
    </xf>
    <xf numFmtId="165" fontId="10" fillId="0" borderId="1" xfId="1" applyNumberFormat="1" applyFont="1" applyFill="1" applyBorder="1" applyAlignment="1">
      <alignment horizontal="center" vertical="center" shrinkToFit="1"/>
    </xf>
    <xf numFmtId="164" fontId="10" fillId="0" borderId="1" xfId="1" applyNumberFormat="1" applyFont="1" applyFill="1" applyBorder="1" applyAlignment="1">
      <alignment horizontal="center" vertical="center" shrinkToFit="1"/>
    </xf>
    <xf numFmtId="10" fontId="10" fillId="0" borderId="1" xfId="1" applyNumberFormat="1" applyFont="1" applyFill="1" applyBorder="1" applyAlignment="1">
      <alignment horizontal="center" vertical="center" wrapText="1" shrinkToFit="1"/>
    </xf>
    <xf numFmtId="44" fontId="5" fillId="0" borderId="1" xfId="4" applyFont="1" applyFill="1" applyBorder="1" applyAlignment="1">
      <alignment horizontal="center" vertical="center" shrinkToFit="1"/>
    </xf>
    <xf numFmtId="1" fontId="16" fillId="0" borderId="11" xfId="1" applyNumberFormat="1" applyFont="1" applyFill="1" applyBorder="1" applyAlignment="1">
      <alignment horizontal="center" vertical="center" shrinkToFit="1"/>
    </xf>
    <xf numFmtId="0" fontId="17" fillId="0" borderId="12" xfId="1" applyFont="1" applyFill="1" applyBorder="1" applyAlignment="1">
      <alignment vertical="center"/>
    </xf>
    <xf numFmtId="0" fontId="17" fillId="0" borderId="2" xfId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 wrapText="1"/>
    </xf>
    <xf numFmtId="0" fontId="2" fillId="0" borderId="0" xfId="1" applyNumberFormat="1" applyFont="1" applyFill="1" applyBorder="1" applyAlignment="1">
      <alignment vertical="top"/>
    </xf>
    <xf numFmtId="0" fontId="10" fillId="0" borderId="1" xfId="1" applyFont="1" applyFill="1" applyBorder="1" applyAlignment="1">
      <alignment horizontal="center" vertical="center" wrapText="1" shrinkToFit="1"/>
    </xf>
    <xf numFmtId="0" fontId="10" fillId="0" borderId="11" xfId="1" applyFont="1" applyFill="1" applyBorder="1" applyAlignment="1">
      <alignment horizontal="left" vertical="center" wrapText="1"/>
    </xf>
    <xf numFmtId="2" fontId="10" fillId="0" borderId="1" xfId="1" applyNumberFormat="1" applyFont="1" applyFill="1" applyBorder="1" applyAlignment="1">
      <alignment horizontal="center" vertical="center" wrapText="1"/>
    </xf>
    <xf numFmtId="44" fontId="10" fillId="0" borderId="1" xfId="4" applyFont="1" applyFill="1" applyBorder="1" applyAlignment="1">
      <alignment horizontal="center" vertical="center" wrapText="1" shrinkToFit="1"/>
    </xf>
    <xf numFmtId="0" fontId="10" fillId="0" borderId="11" xfId="1" applyFont="1" applyFill="1" applyBorder="1" applyAlignment="1">
      <alignment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 shrinkToFit="1"/>
    </xf>
    <xf numFmtId="0" fontId="10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left" vertical="center" wrapText="1" shrinkToFit="1"/>
    </xf>
    <xf numFmtId="2" fontId="5" fillId="0" borderId="1" xfId="1" applyNumberFormat="1" applyFont="1" applyFill="1" applyBorder="1" applyAlignment="1">
      <alignment horizontal="center" vertical="center" wrapText="1" shrinkToFit="1"/>
    </xf>
    <xf numFmtId="0" fontId="10" fillId="0" borderId="1" xfId="1" applyNumberFormat="1" applyFont="1" applyFill="1" applyBorder="1" applyAlignment="1">
      <alignment horizontal="center" vertical="center" wrapText="1"/>
    </xf>
    <xf numFmtId="2" fontId="10" fillId="0" borderId="1" xfId="1" applyNumberFormat="1" applyFont="1" applyFill="1" applyBorder="1" applyAlignment="1">
      <alignment horizontal="left" vertical="center" wrapText="1"/>
    </xf>
    <xf numFmtId="0" fontId="2" fillId="0" borderId="6" xfId="1" applyNumberFormat="1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center" vertical="top"/>
    </xf>
    <xf numFmtId="0" fontId="14" fillId="0" borderId="0" xfId="1" applyNumberFormat="1" applyFont="1" applyFill="1" applyBorder="1" applyAlignment="1">
      <alignment horizontal="left" vertical="top"/>
    </xf>
    <xf numFmtId="0" fontId="14" fillId="0" borderId="0" xfId="1" applyFont="1" applyFill="1" applyBorder="1" applyAlignment="1">
      <alignment horizontal="left" vertical="top"/>
    </xf>
    <xf numFmtId="0" fontId="18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164" fontId="14" fillId="0" borderId="0" xfId="1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0" fontId="14" fillId="0" borderId="0" xfId="1" applyFont="1" applyFill="1" applyAlignment="1">
      <alignment horizontal="left" vertical="center"/>
    </xf>
    <xf numFmtId="164" fontId="14" fillId="0" borderId="0" xfId="1" applyNumberFormat="1" applyFont="1" applyFill="1" applyBorder="1" applyAlignment="1">
      <alignment vertical="center"/>
    </xf>
    <xf numFmtId="14" fontId="15" fillId="0" borderId="0" xfId="0" applyNumberFormat="1" applyFont="1" applyFill="1" applyAlignment="1">
      <alignment horizontal="left" vertical="center"/>
    </xf>
    <xf numFmtId="0" fontId="7" fillId="0" borderId="0" xfId="1" applyNumberFormat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left" vertical="top"/>
    </xf>
    <xf numFmtId="0" fontId="13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0" fontId="17" fillId="0" borderId="12" xfId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166" fontId="19" fillId="0" borderId="1" xfId="1" applyNumberFormat="1" applyFont="1" applyFill="1" applyBorder="1" applyAlignment="1">
      <alignment horizontal="center" vertical="center" shrinkToFit="1"/>
    </xf>
    <xf numFmtId="0" fontId="15" fillId="0" borderId="0" xfId="0" applyFont="1" applyFill="1" applyAlignment="1">
      <alignment horizontal="left" vertical="center"/>
    </xf>
    <xf numFmtId="2" fontId="7" fillId="0" borderId="3" xfId="1" applyNumberFormat="1" applyFont="1" applyBorder="1" applyAlignment="1">
      <alignment horizontal="center" vertical="center" wrapText="1"/>
    </xf>
    <xf numFmtId="2" fontId="7" fillId="0" borderId="4" xfId="1" applyNumberFormat="1" applyFont="1" applyBorder="1" applyAlignment="1">
      <alignment horizontal="center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2" fontId="13" fillId="0" borderId="6" xfId="1" applyNumberFormat="1" applyFont="1" applyBorder="1" applyAlignment="1">
      <alignment horizontal="center" vertical="center" wrapText="1"/>
    </xf>
    <xf numFmtId="2" fontId="7" fillId="0" borderId="0" xfId="1" applyNumberFormat="1" applyFont="1" applyBorder="1" applyAlignment="1">
      <alignment horizontal="center" vertical="center" wrapText="1"/>
    </xf>
    <xf numFmtId="2" fontId="7" fillId="0" borderId="7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0" borderId="0" xfId="1" applyNumberFormat="1" applyFont="1" applyBorder="1" applyAlignment="1">
      <alignment horizontal="center" vertical="center" wrapText="1"/>
    </xf>
    <xf numFmtId="2" fontId="8" fillId="0" borderId="7" xfId="1" applyNumberFormat="1" applyFont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left" vertical="center" wrapText="1"/>
    </xf>
    <xf numFmtId="0" fontId="5" fillId="2" borderId="12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164" fontId="9" fillId="2" borderId="1" xfId="1" applyNumberFormat="1" applyFont="1" applyFill="1" applyBorder="1" applyAlignment="1">
      <alignment horizontal="center" vertical="center" wrapText="1"/>
    </xf>
    <xf numFmtId="2" fontId="7" fillId="0" borderId="8" xfId="1" applyNumberFormat="1" applyFont="1" applyBorder="1" applyAlignment="1">
      <alignment horizontal="center" vertical="center" wrapText="1"/>
    </xf>
    <xf numFmtId="2" fontId="7" fillId="0" borderId="9" xfId="1" applyNumberFormat="1" applyFont="1" applyBorder="1" applyAlignment="1">
      <alignment horizontal="center" vertical="center" wrapText="1"/>
    </xf>
    <xf numFmtId="2" fontId="7" fillId="0" borderId="10" xfId="1" applyNumberFormat="1" applyFont="1" applyBorder="1" applyAlignment="1">
      <alignment horizontal="center" vertical="center" wrapText="1"/>
    </xf>
    <xf numFmtId="164" fontId="14" fillId="0" borderId="0" xfId="1" applyNumberFormat="1" applyFont="1" applyFill="1" applyBorder="1" applyAlignment="1">
      <alignment horizontal="right" vertical="center"/>
    </xf>
    <xf numFmtId="0" fontId="15" fillId="0" borderId="0" xfId="0" quotePrefix="1" applyFont="1" applyFill="1" applyAlignment="1">
      <alignment horizontal="left" vertical="center"/>
    </xf>
    <xf numFmtId="165" fontId="16" fillId="0" borderId="11" xfId="1" applyNumberFormat="1" applyFont="1" applyFill="1" applyBorder="1" applyAlignment="1">
      <alignment horizontal="right" vertical="center" shrinkToFit="1"/>
    </xf>
    <xf numFmtId="165" fontId="16" fillId="0" borderId="12" xfId="1" applyNumberFormat="1" applyFont="1" applyFill="1" applyBorder="1" applyAlignment="1">
      <alignment horizontal="right" vertical="center" shrinkToFit="1"/>
    </xf>
    <xf numFmtId="0" fontId="7" fillId="0" borderId="0" xfId="1" applyNumberFormat="1" applyFont="1" applyFill="1" applyBorder="1" applyAlignment="1">
      <alignment horizontal="center" vertical="top"/>
    </xf>
    <xf numFmtId="165" fontId="6" fillId="0" borderId="11" xfId="1" applyNumberFormat="1" applyFont="1" applyFill="1" applyBorder="1" applyAlignment="1">
      <alignment horizontal="center" vertical="center" shrinkToFit="1"/>
    </xf>
    <xf numFmtId="165" fontId="6" fillId="0" borderId="12" xfId="1" applyNumberFormat="1" applyFont="1" applyFill="1" applyBorder="1" applyAlignment="1">
      <alignment horizontal="center" vertical="center" shrinkToFit="1"/>
    </xf>
    <xf numFmtId="165" fontId="6" fillId="0" borderId="2" xfId="1" applyNumberFormat="1" applyFont="1" applyFill="1" applyBorder="1" applyAlignment="1">
      <alignment horizontal="center" vertical="center" shrinkToFit="1"/>
    </xf>
    <xf numFmtId="14" fontId="15" fillId="0" borderId="0" xfId="0" applyNumberFormat="1" applyFont="1" applyFill="1" applyAlignment="1">
      <alignment horizontal="left" vertical="center"/>
    </xf>
    <xf numFmtId="10" fontId="14" fillId="0" borderId="0" xfId="3" applyNumberFormat="1" applyFont="1" applyFill="1" applyBorder="1" applyAlignment="1">
      <alignment horizontal="left" vertical="center"/>
    </xf>
  </cellXfs>
  <cellStyles count="5">
    <cellStyle name="Moeda" xfId="4" builtinId="4"/>
    <cellStyle name="Normal" xfId="0" builtinId="0"/>
    <cellStyle name="Normal 2" xfId="1" xr:uid="{00000000-0005-0000-0000-000002000000}"/>
    <cellStyle name="Normal 2 2" xfId="2" xr:uid="{00000000-0005-0000-0000-000003000000}"/>
    <cellStyle name="Porcentagem" xfId="3" builtinId="5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7</xdr:row>
      <xdr:rowOff>0</xdr:rowOff>
    </xdr:from>
    <xdr:to>
      <xdr:col>14</xdr:col>
      <xdr:colOff>0</xdr:colOff>
      <xdr:row>7</xdr:row>
      <xdr:rowOff>26035</xdr:rowOff>
    </xdr:to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705975" y="187642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14</xdr:col>
      <xdr:colOff>0</xdr:colOff>
      <xdr:row>7</xdr:row>
      <xdr:rowOff>0</xdr:rowOff>
    </xdr:from>
    <xdr:to>
      <xdr:col>14</xdr:col>
      <xdr:colOff>0</xdr:colOff>
      <xdr:row>7</xdr:row>
      <xdr:rowOff>40005</xdr:rowOff>
    </xdr:to>
    <xdr:sp macro="" textlink="">
      <xdr:nvSpPr>
        <xdr:cNvPr id="3" name="Shap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705975" y="187642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2</xdr:col>
      <xdr:colOff>112058</xdr:colOff>
      <xdr:row>0</xdr:row>
      <xdr:rowOff>33618</xdr:rowOff>
    </xdr:from>
    <xdr:to>
      <xdr:col>2</xdr:col>
      <xdr:colOff>803396</xdr:colOff>
      <xdr:row>3</xdr:row>
      <xdr:rowOff>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04264" y="33618"/>
          <a:ext cx="691338" cy="8516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0</xdr:colOff>
      <xdr:row>56</xdr:row>
      <xdr:rowOff>26035</xdr:rowOff>
    </xdr:to>
    <xdr:sp macro="" textlink="">
      <xdr:nvSpPr>
        <xdr:cNvPr id="5" name="Shape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5811500" y="1826559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0</xdr:colOff>
      <xdr:row>56</xdr:row>
      <xdr:rowOff>40005</xdr:rowOff>
    </xdr:to>
    <xdr:sp macro="" textlink="">
      <xdr:nvSpPr>
        <xdr:cNvPr id="6" name="Shap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5811500" y="1826559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0</xdr:colOff>
      <xdr:row>56</xdr:row>
      <xdr:rowOff>26035</xdr:rowOff>
    </xdr:to>
    <xdr:sp macro="" textlink="">
      <xdr:nvSpPr>
        <xdr:cNvPr id="7" name="Shape 3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5811500" y="6208059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0</xdr:colOff>
      <xdr:row>56</xdr:row>
      <xdr:rowOff>40005</xdr:rowOff>
    </xdr:to>
    <xdr:sp macro="" textlink="">
      <xdr:nvSpPr>
        <xdr:cNvPr id="8" name="Shap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5811500" y="6208059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0</xdr:colOff>
      <xdr:row>56</xdr:row>
      <xdr:rowOff>26035</xdr:rowOff>
    </xdr:to>
    <xdr:sp macro="" textlink="">
      <xdr:nvSpPr>
        <xdr:cNvPr id="9" name="Shape 3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5811500" y="6970059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0</xdr:colOff>
      <xdr:row>56</xdr:row>
      <xdr:rowOff>40005</xdr:rowOff>
    </xdr:to>
    <xdr:sp macro="" textlink="">
      <xdr:nvSpPr>
        <xdr:cNvPr id="10" name="Shape 4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5811500" y="6970059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0</xdr:colOff>
      <xdr:row>56</xdr:row>
      <xdr:rowOff>26035</xdr:rowOff>
    </xdr:to>
    <xdr:sp macro="" textlink="">
      <xdr:nvSpPr>
        <xdr:cNvPr id="11" name="Shape 3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5811500" y="9065559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0</xdr:colOff>
      <xdr:row>56</xdr:row>
      <xdr:rowOff>40005</xdr:rowOff>
    </xdr:to>
    <xdr:sp macro="" textlink="">
      <xdr:nvSpPr>
        <xdr:cNvPr id="12" name="Shape 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5811500" y="9065559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0</xdr:colOff>
      <xdr:row>56</xdr:row>
      <xdr:rowOff>26035</xdr:rowOff>
    </xdr:to>
    <xdr:sp macro="" textlink="">
      <xdr:nvSpPr>
        <xdr:cNvPr id="13" name="Shape 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5811500" y="9637059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0</xdr:colOff>
      <xdr:row>56</xdr:row>
      <xdr:rowOff>40005</xdr:rowOff>
    </xdr:to>
    <xdr:sp macro="" textlink="">
      <xdr:nvSpPr>
        <xdr:cNvPr id="14" name="Shape 4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15811500" y="9637059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oneCellAnchor>
    <xdr:from>
      <xdr:col>14</xdr:col>
      <xdr:colOff>0</xdr:colOff>
      <xdr:row>7</xdr:row>
      <xdr:rowOff>0</xdr:rowOff>
    </xdr:from>
    <xdr:ext cx="0" cy="26035"/>
    <xdr:sp macro="" textlink="">
      <xdr:nvSpPr>
        <xdr:cNvPr id="15" name="Shape 3">
          <a:extLst>
            <a:ext uri="{FF2B5EF4-FFF2-40B4-BE49-F238E27FC236}">
              <a16:creationId xmlns:a16="http://schemas.microsoft.com/office/drawing/2014/main" id="{7DC1FCE4-1A7D-4BDD-BE80-5CCE5F858DF8}"/>
            </a:ext>
          </a:extLst>
        </xdr:cNvPr>
        <xdr:cNvSpPr/>
      </xdr:nvSpPr>
      <xdr:spPr>
        <a:xfrm>
          <a:off x="16156781" y="2202656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14</xdr:col>
      <xdr:colOff>0</xdr:colOff>
      <xdr:row>7</xdr:row>
      <xdr:rowOff>0</xdr:rowOff>
    </xdr:from>
    <xdr:ext cx="0" cy="40005"/>
    <xdr:sp macro="" textlink="">
      <xdr:nvSpPr>
        <xdr:cNvPr id="16" name="Shape 4">
          <a:extLst>
            <a:ext uri="{FF2B5EF4-FFF2-40B4-BE49-F238E27FC236}">
              <a16:creationId xmlns:a16="http://schemas.microsoft.com/office/drawing/2014/main" id="{20B107C2-D2DC-47FA-B00B-758C87D8D354}"/>
            </a:ext>
          </a:extLst>
        </xdr:cNvPr>
        <xdr:cNvSpPr/>
      </xdr:nvSpPr>
      <xdr:spPr>
        <a:xfrm>
          <a:off x="16156781" y="2202656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O198"/>
  <sheetViews>
    <sheetView tabSelected="1" topLeftCell="B1" zoomScale="70" zoomScaleNormal="70" workbookViewId="0">
      <pane ySplit="7" topLeftCell="A8" activePane="bottomLeft" state="frozen"/>
      <selection pane="bottomLeft" activeCell="D54" sqref="D54"/>
    </sheetView>
  </sheetViews>
  <sheetFormatPr defaultRowHeight="12.75" x14ac:dyDescent="0.25"/>
  <cols>
    <col min="1" max="1" width="3.7109375" style="1" customWidth="1"/>
    <col min="2" max="2" width="8.42578125" style="17" customWidth="1"/>
    <col min="3" max="3" width="15.5703125" style="2" customWidth="1"/>
    <col min="4" max="4" width="110.140625" style="1" customWidth="1"/>
    <col min="5" max="5" width="10.85546875" style="20" customWidth="1"/>
    <col min="6" max="6" width="5.7109375" style="3" customWidth="1"/>
    <col min="7" max="9" width="13.7109375" style="4" customWidth="1"/>
    <col min="10" max="10" width="15.85546875" style="4" customWidth="1"/>
    <col min="11" max="11" width="10.5703125" style="4" customWidth="1"/>
    <col min="12" max="13" width="14.7109375" style="4" customWidth="1"/>
    <col min="14" max="14" width="18.28515625" style="4" bestFit="1" customWidth="1"/>
    <col min="15" max="15" width="10.42578125" style="1" bestFit="1" customWidth="1"/>
    <col min="16" max="17" width="11.5703125" style="1" customWidth="1"/>
    <col min="18" max="18" width="11.140625" style="1" customWidth="1"/>
    <col min="19" max="16384" width="9.140625" style="1"/>
  </cols>
  <sheetData>
    <row r="1" spans="2:41" ht="24" customHeight="1" x14ac:dyDescent="0.25">
      <c r="B1" s="63" t="s">
        <v>111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5"/>
      <c r="O1" s="5"/>
      <c r="P1" s="6"/>
      <c r="Q1" s="6"/>
      <c r="R1" s="6"/>
      <c r="S1" s="6"/>
      <c r="T1" s="6"/>
      <c r="U1" s="6"/>
      <c r="V1" s="6"/>
      <c r="W1" s="6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</row>
    <row r="2" spans="2:41" ht="23.25" customHeight="1" x14ac:dyDescent="0.25">
      <c r="B2" s="66" t="s">
        <v>115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8"/>
      <c r="O2" s="5"/>
      <c r="P2" s="6"/>
      <c r="Q2" s="6"/>
      <c r="R2" s="6"/>
      <c r="S2" s="6"/>
      <c r="T2" s="6"/>
      <c r="U2" s="6"/>
      <c r="V2" s="6"/>
      <c r="W2" s="6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</row>
    <row r="3" spans="2:41" ht="22.5" customHeight="1" x14ac:dyDescent="0.25">
      <c r="B3" s="69" t="s">
        <v>0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1"/>
      <c r="O3" s="8"/>
      <c r="P3" s="7"/>
      <c r="Q3" s="7"/>
      <c r="R3" s="7"/>
      <c r="S3" s="7"/>
      <c r="T3" s="7"/>
      <c r="U3" s="7"/>
      <c r="V3" s="7"/>
      <c r="W3" s="7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5"/>
      <c r="AK3" s="5"/>
      <c r="AL3" s="5"/>
      <c r="AM3" s="5"/>
      <c r="AN3" s="5"/>
      <c r="AO3" s="5"/>
    </row>
    <row r="4" spans="2:41" ht="22.5" customHeight="1" x14ac:dyDescent="0.25">
      <c r="B4" s="78" t="s">
        <v>1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80"/>
      <c r="O4" s="8"/>
      <c r="P4" s="7"/>
      <c r="Q4" s="7"/>
      <c r="R4" s="7"/>
      <c r="S4" s="7"/>
      <c r="T4" s="7"/>
      <c r="U4" s="7"/>
      <c r="V4" s="7"/>
      <c r="W4" s="7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5"/>
      <c r="AK4" s="5"/>
      <c r="AL4" s="5"/>
      <c r="AM4" s="5"/>
      <c r="AN4" s="5"/>
      <c r="AO4" s="5"/>
    </row>
    <row r="5" spans="2:41" ht="14.25" customHeight="1" x14ac:dyDescent="0.25">
      <c r="B5" s="72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4"/>
      <c r="O5" s="8"/>
      <c r="P5" s="7"/>
      <c r="Q5" s="7"/>
      <c r="R5" s="7"/>
      <c r="S5" s="7"/>
      <c r="T5" s="7"/>
      <c r="U5" s="7"/>
      <c r="V5" s="7"/>
      <c r="W5" s="7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5"/>
      <c r="AK5" s="5"/>
      <c r="AL5" s="5"/>
      <c r="AM5" s="5"/>
      <c r="AN5" s="5"/>
      <c r="AO5" s="5"/>
    </row>
    <row r="6" spans="2:41" ht="15.95" customHeight="1" x14ac:dyDescent="0.25">
      <c r="B6" s="75" t="s">
        <v>2</v>
      </c>
      <c r="C6" s="76" t="s">
        <v>3</v>
      </c>
      <c r="D6" s="75" t="s">
        <v>4</v>
      </c>
      <c r="E6" s="75" t="s">
        <v>8</v>
      </c>
      <c r="F6" s="75" t="s">
        <v>6</v>
      </c>
      <c r="G6" s="77" t="s">
        <v>14</v>
      </c>
      <c r="H6" s="77"/>
      <c r="I6" s="77"/>
      <c r="J6" s="77" t="s">
        <v>11</v>
      </c>
      <c r="K6" s="77" t="s">
        <v>16</v>
      </c>
      <c r="L6" s="77" t="s">
        <v>17</v>
      </c>
      <c r="M6" s="77"/>
      <c r="N6" s="77"/>
      <c r="O6" s="8"/>
      <c r="P6" s="7"/>
      <c r="Q6" s="7"/>
      <c r="R6" s="7"/>
      <c r="S6" s="7"/>
      <c r="T6" s="7"/>
      <c r="U6" s="7"/>
      <c r="V6" s="7"/>
      <c r="W6" s="7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5"/>
      <c r="AK6" s="5"/>
      <c r="AL6" s="5"/>
      <c r="AM6" s="5"/>
      <c r="AN6" s="5"/>
      <c r="AO6" s="5"/>
    </row>
    <row r="7" spans="2:41" s="3" customFormat="1" ht="63" customHeight="1" x14ac:dyDescent="0.25">
      <c r="B7" s="75"/>
      <c r="C7" s="76"/>
      <c r="D7" s="75"/>
      <c r="E7" s="75"/>
      <c r="F7" s="75"/>
      <c r="G7" s="16" t="s">
        <v>12</v>
      </c>
      <c r="H7" s="16" t="s">
        <v>13</v>
      </c>
      <c r="I7" s="16" t="s">
        <v>15</v>
      </c>
      <c r="J7" s="77"/>
      <c r="K7" s="77"/>
      <c r="L7" s="16" t="s">
        <v>9</v>
      </c>
      <c r="M7" s="16" t="s">
        <v>10</v>
      </c>
      <c r="N7" s="16" t="s">
        <v>18</v>
      </c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10"/>
      <c r="AK7" s="10"/>
      <c r="AL7" s="10"/>
      <c r="AM7" s="10"/>
      <c r="AN7" s="10"/>
      <c r="AO7" s="10"/>
    </row>
    <row r="8" spans="2:41" ht="26.25" customHeight="1" x14ac:dyDescent="0.25">
      <c r="B8" s="25">
        <v>1</v>
      </c>
      <c r="C8" s="26" t="s">
        <v>50</v>
      </c>
      <c r="D8" s="26"/>
      <c r="E8" s="59"/>
      <c r="F8" s="26"/>
      <c r="G8" s="26"/>
      <c r="H8" s="26"/>
      <c r="I8" s="26"/>
      <c r="J8" s="26"/>
      <c r="K8" s="26"/>
      <c r="L8" s="26"/>
      <c r="M8" s="26"/>
      <c r="N8" s="27"/>
      <c r="O8" s="28"/>
      <c r="P8" s="28"/>
      <c r="Q8" s="28"/>
      <c r="R8" s="28"/>
      <c r="S8" s="28"/>
      <c r="T8" s="28"/>
      <c r="U8" s="28"/>
      <c r="V8" s="28"/>
      <c r="W8" s="29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2:41" ht="26.25" customHeight="1" x14ac:dyDescent="0.25">
      <c r="B9" s="21" t="s">
        <v>23</v>
      </c>
      <c r="C9" s="30">
        <v>99814</v>
      </c>
      <c r="D9" s="31" t="s">
        <v>51</v>
      </c>
      <c r="E9" s="32">
        <v>643.86899999999991</v>
      </c>
      <c r="F9" s="13" t="s">
        <v>22</v>
      </c>
      <c r="G9" s="33">
        <v>0.36</v>
      </c>
      <c r="H9" s="24">
        <v>1.24</v>
      </c>
      <c r="I9" s="19">
        <v>1.6</v>
      </c>
      <c r="J9" s="14">
        <v>1030.1904</v>
      </c>
      <c r="K9" s="15">
        <v>0.2387</v>
      </c>
      <c r="L9" s="14">
        <v>287.12</v>
      </c>
      <c r="M9" s="14">
        <v>988.97</v>
      </c>
      <c r="N9" s="14">
        <v>1276.0900000000001</v>
      </c>
      <c r="O9" s="28"/>
      <c r="P9" s="28"/>
      <c r="Q9" s="28"/>
      <c r="R9" s="28"/>
      <c r="S9" s="28"/>
      <c r="T9" s="28"/>
      <c r="U9" s="28"/>
      <c r="V9" s="28"/>
      <c r="W9" s="29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2:41" ht="26.25" customHeight="1" x14ac:dyDescent="0.25">
      <c r="B10" s="83" t="s">
        <v>45</v>
      </c>
      <c r="C10" s="84"/>
      <c r="D10" s="84"/>
      <c r="E10" s="84"/>
      <c r="F10" s="84"/>
      <c r="G10" s="84"/>
      <c r="H10" s="84"/>
      <c r="I10" s="84"/>
      <c r="J10" s="84"/>
      <c r="K10" s="84"/>
      <c r="L10" s="18">
        <f>SUM(L9)</f>
        <v>287.12</v>
      </c>
      <c r="M10" s="18">
        <f>SUM(M9)</f>
        <v>988.97</v>
      </c>
      <c r="N10" s="18">
        <f>SUM(N9:N9)</f>
        <v>1276.0900000000001</v>
      </c>
      <c r="O10" s="28"/>
      <c r="P10" s="28"/>
      <c r="Q10" s="28"/>
      <c r="R10" s="28"/>
      <c r="S10" s="28"/>
      <c r="T10" s="28"/>
      <c r="U10" s="28"/>
      <c r="V10" s="28"/>
      <c r="W10" s="29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2:41" ht="26.25" customHeight="1" x14ac:dyDescent="0.25">
      <c r="B11" s="25">
        <v>2</v>
      </c>
      <c r="C11" s="26" t="s">
        <v>52</v>
      </c>
      <c r="D11" s="26"/>
      <c r="E11" s="59"/>
      <c r="F11" s="26"/>
      <c r="G11" s="26"/>
      <c r="H11" s="26"/>
      <c r="I11" s="26"/>
      <c r="J11" s="26"/>
      <c r="K11" s="26"/>
      <c r="L11" s="26"/>
      <c r="M11" s="26"/>
      <c r="N11" s="27"/>
      <c r="O11" s="28"/>
      <c r="P11" s="28"/>
      <c r="Q11" s="28"/>
      <c r="R11" s="28"/>
      <c r="S11" s="28"/>
      <c r="T11" s="28"/>
      <c r="U11" s="28"/>
      <c r="V11" s="28"/>
      <c r="W11" s="29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pans="2:41" ht="26.25" customHeight="1" x14ac:dyDescent="0.25">
      <c r="B12" s="21" t="s">
        <v>20</v>
      </c>
      <c r="C12" s="12" t="s">
        <v>53</v>
      </c>
      <c r="D12" s="34" t="s">
        <v>57</v>
      </c>
      <c r="E12" s="32">
        <v>228.11600000000001</v>
      </c>
      <c r="F12" s="13" t="s">
        <v>58</v>
      </c>
      <c r="G12" s="19">
        <v>46.235301999999997</v>
      </c>
      <c r="H12" s="22">
        <v>8.2454560000000008</v>
      </c>
      <c r="I12" s="19">
        <v>54.480757999999994</v>
      </c>
      <c r="J12" s="22">
        <v>12427.932591928</v>
      </c>
      <c r="K12" s="23">
        <v>0.2387</v>
      </c>
      <c r="L12" s="14">
        <v>13064.58</v>
      </c>
      <c r="M12" s="14">
        <v>2329.89</v>
      </c>
      <c r="N12" s="14">
        <v>15394.47</v>
      </c>
      <c r="O12" s="28"/>
      <c r="P12" s="28"/>
      <c r="Q12" s="28"/>
      <c r="R12" s="28"/>
      <c r="S12" s="28"/>
      <c r="T12" s="28"/>
      <c r="U12" s="28"/>
      <c r="V12" s="28"/>
      <c r="W12" s="29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2:41" ht="26.25" customHeight="1" x14ac:dyDescent="0.25">
      <c r="B13" s="21" t="s">
        <v>24</v>
      </c>
      <c r="C13" s="12" t="s">
        <v>55</v>
      </c>
      <c r="D13" s="34" t="s">
        <v>54</v>
      </c>
      <c r="E13" s="32">
        <v>228.12</v>
      </c>
      <c r="F13" s="13" t="s">
        <v>58</v>
      </c>
      <c r="G13" s="19">
        <v>0.42199999999999999</v>
      </c>
      <c r="H13" s="19">
        <v>1.3540000000000001</v>
      </c>
      <c r="I13" s="19">
        <v>1.776</v>
      </c>
      <c r="J13" s="22">
        <v>405.14112</v>
      </c>
      <c r="K13" s="23">
        <v>0.2387</v>
      </c>
      <c r="L13" s="14">
        <v>119.24</v>
      </c>
      <c r="M13" s="14">
        <v>382.6</v>
      </c>
      <c r="N13" s="14">
        <v>501.84000000000003</v>
      </c>
      <c r="O13" s="28"/>
      <c r="P13" s="28"/>
      <c r="Q13" s="28"/>
      <c r="R13" s="28"/>
      <c r="S13" s="28"/>
      <c r="T13" s="28"/>
      <c r="U13" s="28"/>
      <c r="V13" s="28"/>
      <c r="W13" s="29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2:41" ht="26.25" customHeight="1" x14ac:dyDescent="0.25">
      <c r="B14" s="11" t="s">
        <v>26</v>
      </c>
      <c r="C14" s="12" t="s">
        <v>59</v>
      </c>
      <c r="D14" s="34" t="s">
        <v>56</v>
      </c>
      <c r="E14" s="32">
        <v>228.12</v>
      </c>
      <c r="F14" s="13" t="s">
        <v>58</v>
      </c>
      <c r="G14" s="19">
        <v>11.210360000000001</v>
      </c>
      <c r="H14" s="14">
        <v>0.23139600000000002</v>
      </c>
      <c r="I14" s="19">
        <v>11.441756000000002</v>
      </c>
      <c r="J14" s="22">
        <v>2610.0933787200006</v>
      </c>
      <c r="K14" s="23">
        <v>0.2387</v>
      </c>
      <c r="L14" s="14">
        <v>3167.73</v>
      </c>
      <c r="M14" s="14">
        <v>65.38</v>
      </c>
      <c r="N14" s="14">
        <v>3233.11</v>
      </c>
    </row>
    <row r="15" spans="2:41" ht="26.25" customHeight="1" x14ac:dyDescent="0.25">
      <c r="B15" s="11" t="s">
        <v>27</v>
      </c>
      <c r="C15" s="12">
        <v>101979</v>
      </c>
      <c r="D15" s="31" t="s">
        <v>60</v>
      </c>
      <c r="E15" s="32">
        <v>134.113</v>
      </c>
      <c r="F15" s="13" t="s">
        <v>58</v>
      </c>
      <c r="G15" s="19">
        <v>49.81</v>
      </c>
      <c r="H15" s="19">
        <v>4.28</v>
      </c>
      <c r="I15" s="19">
        <v>54.09</v>
      </c>
      <c r="J15" s="22">
        <v>7254.1721700000007</v>
      </c>
      <c r="K15" s="23">
        <v>0.2387</v>
      </c>
      <c r="L15" s="14">
        <v>8274.7199999999993</v>
      </c>
      <c r="M15" s="14">
        <v>711.01</v>
      </c>
      <c r="N15" s="14">
        <v>8985.73</v>
      </c>
    </row>
    <row r="16" spans="2:41" ht="26.25" customHeight="1" x14ac:dyDescent="0.25">
      <c r="B16" s="11" t="s">
        <v>28</v>
      </c>
      <c r="C16" s="12">
        <v>94228</v>
      </c>
      <c r="D16" s="31" t="s">
        <v>89</v>
      </c>
      <c r="E16" s="32">
        <v>1</v>
      </c>
      <c r="F16" s="13" t="s">
        <v>58</v>
      </c>
      <c r="G16" s="19">
        <v>96.820000000000007</v>
      </c>
      <c r="H16" s="14">
        <v>10.41</v>
      </c>
      <c r="I16" s="19">
        <v>107.23</v>
      </c>
      <c r="J16" s="22">
        <v>107.23</v>
      </c>
      <c r="K16" s="23">
        <v>0.2387</v>
      </c>
      <c r="L16" s="14">
        <v>119.93</v>
      </c>
      <c r="M16" s="14">
        <v>12.89</v>
      </c>
      <c r="N16" s="14">
        <v>132.82</v>
      </c>
    </row>
    <row r="17" spans="2:35" ht="26.25" customHeight="1" x14ac:dyDescent="0.25">
      <c r="B17" s="11" t="s">
        <v>29</v>
      </c>
      <c r="C17" s="12" t="s">
        <v>91</v>
      </c>
      <c r="D17" s="31" t="s">
        <v>92</v>
      </c>
      <c r="E17" s="35">
        <v>228.12</v>
      </c>
      <c r="F17" s="35" t="s">
        <v>58</v>
      </c>
      <c r="G17" s="19">
        <v>0.6329999999999999</v>
      </c>
      <c r="H17" s="14">
        <v>2.0309999999999997</v>
      </c>
      <c r="I17" s="19">
        <v>2.6639999999999997</v>
      </c>
      <c r="J17" s="22">
        <v>607.71167999999989</v>
      </c>
      <c r="K17" s="23">
        <v>0.2387</v>
      </c>
      <c r="L17" s="14">
        <v>178.86</v>
      </c>
      <c r="M17" s="14">
        <v>573.9</v>
      </c>
      <c r="N17" s="14">
        <v>752.76</v>
      </c>
    </row>
    <row r="18" spans="2:35" ht="26.25" customHeight="1" x14ac:dyDescent="0.25">
      <c r="B18" s="83" t="s">
        <v>30</v>
      </c>
      <c r="C18" s="84"/>
      <c r="D18" s="84"/>
      <c r="E18" s="84"/>
      <c r="F18" s="84"/>
      <c r="G18" s="84"/>
      <c r="H18" s="84"/>
      <c r="I18" s="84"/>
      <c r="J18" s="84"/>
      <c r="K18" s="84"/>
      <c r="L18" s="18">
        <f>SUM(L12:L17)</f>
        <v>24925.059999999998</v>
      </c>
      <c r="M18" s="18">
        <f t="shared" ref="M18:N18" si="0">SUM(M12:M17)</f>
        <v>4075.67</v>
      </c>
      <c r="N18" s="18">
        <f t="shared" si="0"/>
        <v>29000.729999999996</v>
      </c>
    </row>
    <row r="19" spans="2:35" ht="26.25" customHeight="1" x14ac:dyDescent="0.25">
      <c r="B19" s="25">
        <v>3</v>
      </c>
      <c r="C19" s="26" t="s">
        <v>73</v>
      </c>
      <c r="D19" s="26"/>
      <c r="E19" s="59"/>
      <c r="F19" s="26"/>
      <c r="G19" s="26"/>
      <c r="H19" s="26"/>
      <c r="I19" s="26"/>
      <c r="J19" s="26"/>
      <c r="K19" s="26"/>
      <c r="L19" s="26"/>
      <c r="M19" s="26"/>
      <c r="N19" s="27"/>
      <c r="O19" s="28"/>
      <c r="P19" s="28"/>
      <c r="Q19" s="28"/>
      <c r="R19" s="28"/>
      <c r="S19" s="28"/>
      <c r="T19" s="28"/>
      <c r="U19" s="28"/>
      <c r="V19" s="28"/>
      <c r="W19" s="29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2:35" ht="26.25" customHeight="1" x14ac:dyDescent="0.25">
      <c r="B20" s="11" t="s">
        <v>31</v>
      </c>
      <c r="C20" s="12">
        <v>87480</v>
      </c>
      <c r="D20" s="31" t="s">
        <v>72</v>
      </c>
      <c r="E20" s="32">
        <v>11.023963999999999</v>
      </c>
      <c r="F20" s="13" t="s">
        <v>22</v>
      </c>
      <c r="G20" s="19">
        <v>47.33</v>
      </c>
      <c r="H20" s="14">
        <v>19.739999999999998</v>
      </c>
      <c r="I20" s="19">
        <v>67.069999999999993</v>
      </c>
      <c r="J20" s="14">
        <v>739.37726547999989</v>
      </c>
      <c r="K20" s="23">
        <v>0.2387</v>
      </c>
      <c r="L20" s="14">
        <v>646.29999999999995</v>
      </c>
      <c r="M20" s="14">
        <v>269.55</v>
      </c>
      <c r="N20" s="14">
        <v>915.84999999999991</v>
      </c>
    </row>
    <row r="21" spans="2:35" ht="26.25" customHeight="1" x14ac:dyDescent="0.25">
      <c r="B21" s="11" t="s">
        <v>63</v>
      </c>
      <c r="C21" s="36">
        <v>87878</v>
      </c>
      <c r="D21" s="37" t="s">
        <v>70</v>
      </c>
      <c r="E21" s="32">
        <v>11.023963999999999</v>
      </c>
      <c r="F21" s="13" t="s">
        <v>22</v>
      </c>
      <c r="G21" s="19">
        <v>1.92</v>
      </c>
      <c r="H21" s="14">
        <v>1.96</v>
      </c>
      <c r="I21" s="19">
        <v>3.88</v>
      </c>
      <c r="J21" s="14">
        <v>42.772980319999995</v>
      </c>
      <c r="K21" s="23">
        <v>0.2387</v>
      </c>
      <c r="L21" s="14">
        <v>26.21</v>
      </c>
      <c r="M21" s="14">
        <v>26.76</v>
      </c>
      <c r="N21" s="14">
        <v>52.97</v>
      </c>
    </row>
    <row r="22" spans="2:35" ht="26.25" customHeight="1" x14ac:dyDescent="0.25">
      <c r="B22" s="11" t="s">
        <v>64</v>
      </c>
      <c r="C22" s="36">
        <v>87529</v>
      </c>
      <c r="D22" s="37" t="s">
        <v>71</v>
      </c>
      <c r="E22" s="32">
        <v>22.047927999999999</v>
      </c>
      <c r="F22" s="13" t="s">
        <v>22</v>
      </c>
      <c r="G22" s="19">
        <v>15.98</v>
      </c>
      <c r="H22" s="14">
        <v>13.35</v>
      </c>
      <c r="I22" s="19">
        <v>29.33</v>
      </c>
      <c r="J22" s="14">
        <v>646.66572823999991</v>
      </c>
      <c r="K22" s="23">
        <v>0.2387</v>
      </c>
      <c r="L22" s="14">
        <v>436.42</v>
      </c>
      <c r="M22" s="14">
        <v>364.59</v>
      </c>
      <c r="N22" s="14">
        <v>801.01</v>
      </c>
    </row>
    <row r="23" spans="2:35" ht="26.25" customHeight="1" x14ac:dyDescent="0.25">
      <c r="B23" s="11" t="s">
        <v>65</v>
      </c>
      <c r="C23" s="36">
        <v>95626</v>
      </c>
      <c r="D23" s="37" t="s">
        <v>67</v>
      </c>
      <c r="E23" s="32">
        <v>22.047927999999999</v>
      </c>
      <c r="F23" s="13" t="s">
        <v>22</v>
      </c>
      <c r="G23" s="19">
        <v>7.38</v>
      </c>
      <c r="H23" s="14">
        <v>7.07</v>
      </c>
      <c r="I23" s="19">
        <v>14.45</v>
      </c>
      <c r="J23" s="14">
        <v>318.59255959999996</v>
      </c>
      <c r="K23" s="23">
        <v>0.2387</v>
      </c>
      <c r="L23" s="14">
        <v>201.55</v>
      </c>
      <c r="M23" s="14">
        <v>193.08</v>
      </c>
      <c r="N23" s="14">
        <v>394.63</v>
      </c>
    </row>
    <row r="24" spans="2:35" ht="26.25" customHeight="1" x14ac:dyDescent="0.25">
      <c r="B24" s="11" t="s">
        <v>66</v>
      </c>
      <c r="C24" s="36">
        <v>88415</v>
      </c>
      <c r="D24" s="34" t="s">
        <v>75</v>
      </c>
      <c r="E24" s="32">
        <v>22.047927999999999</v>
      </c>
      <c r="F24" s="13" t="s">
        <v>22</v>
      </c>
      <c r="G24" s="19">
        <v>1.39</v>
      </c>
      <c r="H24" s="14">
        <v>1.1200000000000001</v>
      </c>
      <c r="I24" s="19">
        <v>2.5099999999999998</v>
      </c>
      <c r="J24" s="14">
        <v>55.340299279999989</v>
      </c>
      <c r="K24" s="23">
        <v>0.2387</v>
      </c>
      <c r="L24" s="14">
        <v>37.96</v>
      </c>
      <c r="M24" s="14">
        <v>30.58</v>
      </c>
      <c r="N24" s="14">
        <v>68.539999999999992</v>
      </c>
    </row>
    <row r="25" spans="2:35" ht="26.25" customHeight="1" x14ac:dyDescent="0.25">
      <c r="B25" s="11" t="s">
        <v>76</v>
      </c>
      <c r="C25" s="36">
        <v>92777</v>
      </c>
      <c r="D25" s="34" t="s">
        <v>82</v>
      </c>
      <c r="E25" s="32">
        <v>22.047927999999999</v>
      </c>
      <c r="F25" s="13" t="s">
        <v>25</v>
      </c>
      <c r="G25" s="19">
        <v>15.47</v>
      </c>
      <c r="H25" s="14">
        <v>2.82</v>
      </c>
      <c r="I25" s="19">
        <v>18.29</v>
      </c>
      <c r="J25" s="14">
        <v>403.25660311999997</v>
      </c>
      <c r="K25" s="23">
        <v>0.2387</v>
      </c>
      <c r="L25" s="14">
        <v>422.49</v>
      </c>
      <c r="M25" s="14">
        <v>77.010000000000005</v>
      </c>
      <c r="N25" s="14">
        <v>499.5</v>
      </c>
    </row>
    <row r="26" spans="2:35" ht="26.25" customHeight="1" x14ac:dyDescent="0.25">
      <c r="B26" s="11" t="s">
        <v>77</v>
      </c>
      <c r="C26" s="36">
        <v>92775</v>
      </c>
      <c r="D26" s="38" t="s">
        <v>83</v>
      </c>
      <c r="E26" s="39">
        <v>8.8642400000000006</v>
      </c>
      <c r="F26" s="38" t="s">
        <v>25</v>
      </c>
      <c r="G26" s="19">
        <v>14.3</v>
      </c>
      <c r="H26" s="14">
        <v>5.7</v>
      </c>
      <c r="I26" s="19">
        <v>20</v>
      </c>
      <c r="J26" s="14">
        <v>177.28480000000002</v>
      </c>
      <c r="K26" s="23">
        <v>0.2387</v>
      </c>
      <c r="L26" s="14">
        <v>157.01</v>
      </c>
      <c r="M26" s="14">
        <v>62.58</v>
      </c>
      <c r="N26" s="14">
        <v>219.58999999999997</v>
      </c>
    </row>
    <row r="27" spans="2:35" ht="26.25" customHeight="1" x14ac:dyDescent="0.25">
      <c r="B27" s="11" t="s">
        <v>78</v>
      </c>
      <c r="C27" s="36">
        <v>94970</v>
      </c>
      <c r="D27" s="38" t="s">
        <v>84</v>
      </c>
      <c r="E27" s="39">
        <v>0.8</v>
      </c>
      <c r="F27" s="36" t="s">
        <v>85</v>
      </c>
      <c r="G27" s="19">
        <v>320.83</v>
      </c>
      <c r="H27" s="14">
        <v>49.52</v>
      </c>
      <c r="I27" s="19">
        <v>370.34999999999997</v>
      </c>
      <c r="J27" s="14">
        <v>296.27999999999997</v>
      </c>
      <c r="K27" s="23">
        <v>0.2387</v>
      </c>
      <c r="L27" s="14">
        <v>317.92</v>
      </c>
      <c r="M27" s="14">
        <v>49.07</v>
      </c>
      <c r="N27" s="14">
        <v>366.99</v>
      </c>
    </row>
    <row r="28" spans="2:35" ht="26.25" customHeight="1" x14ac:dyDescent="0.25">
      <c r="B28" s="11" t="s">
        <v>79</v>
      </c>
      <c r="C28" s="40">
        <v>97626</v>
      </c>
      <c r="D28" s="41" t="s">
        <v>86</v>
      </c>
      <c r="E28" s="32">
        <v>0.8</v>
      </c>
      <c r="F28" s="13" t="s">
        <v>85</v>
      </c>
      <c r="G28" s="19">
        <v>133.13999999999999</v>
      </c>
      <c r="H28" s="14">
        <v>364.49</v>
      </c>
      <c r="I28" s="19">
        <v>497.63</v>
      </c>
      <c r="J28" s="14">
        <v>398.10400000000004</v>
      </c>
      <c r="K28" s="23">
        <v>0.2387</v>
      </c>
      <c r="L28" s="14">
        <v>131.93</v>
      </c>
      <c r="M28" s="14">
        <v>361.19</v>
      </c>
      <c r="N28" s="14">
        <v>493.12</v>
      </c>
    </row>
    <row r="29" spans="2:35" ht="26.25" customHeight="1" x14ac:dyDescent="0.25">
      <c r="B29" s="11" t="s">
        <v>80</v>
      </c>
      <c r="C29" s="36" t="s">
        <v>88</v>
      </c>
      <c r="D29" s="34" t="s">
        <v>74</v>
      </c>
      <c r="E29" s="32">
        <v>11.02</v>
      </c>
      <c r="F29" s="13" t="s">
        <v>22</v>
      </c>
      <c r="G29" s="19">
        <v>1.40526</v>
      </c>
      <c r="H29" s="14">
        <v>4.5088200000000001</v>
      </c>
      <c r="I29" s="19">
        <v>5.9140800000000002</v>
      </c>
      <c r="J29" s="14">
        <v>65.1731616</v>
      </c>
      <c r="K29" s="23">
        <v>0.2387</v>
      </c>
      <c r="L29" s="14">
        <v>19.18</v>
      </c>
      <c r="M29" s="14">
        <v>61.54</v>
      </c>
      <c r="N29" s="14">
        <v>80.72</v>
      </c>
    </row>
    <row r="30" spans="2:35" ht="26.25" customHeight="1" x14ac:dyDescent="0.25">
      <c r="B30" s="11" t="s">
        <v>81</v>
      </c>
      <c r="C30" s="36">
        <v>92413</v>
      </c>
      <c r="D30" s="34" t="s">
        <v>117</v>
      </c>
      <c r="E30" s="32">
        <v>4.4000000000000004</v>
      </c>
      <c r="F30" s="13" t="s">
        <v>22</v>
      </c>
      <c r="G30" s="19">
        <v>44.33</v>
      </c>
      <c r="H30" s="14">
        <v>44.87</v>
      </c>
      <c r="I30" s="19">
        <v>89.199999999999989</v>
      </c>
      <c r="J30" s="14">
        <v>392.47999999999996</v>
      </c>
      <c r="K30" s="23">
        <v>0.2387</v>
      </c>
      <c r="L30" s="14">
        <v>241.61</v>
      </c>
      <c r="M30" s="14">
        <v>244.55</v>
      </c>
      <c r="N30" s="14">
        <v>486.16</v>
      </c>
    </row>
    <row r="31" spans="2:35" ht="26.25" customHeight="1" x14ac:dyDescent="0.25">
      <c r="B31" s="83" t="s">
        <v>46</v>
      </c>
      <c r="C31" s="84"/>
      <c r="D31" s="84"/>
      <c r="E31" s="84"/>
      <c r="F31" s="84"/>
      <c r="G31" s="84"/>
      <c r="H31" s="84"/>
      <c r="I31" s="84"/>
      <c r="J31" s="84"/>
      <c r="K31" s="84"/>
      <c r="L31" s="18">
        <f>SUM(L20:L30)</f>
        <v>2638.58</v>
      </c>
      <c r="M31" s="18">
        <f>SUM(M20:M30)</f>
        <v>1740.5</v>
      </c>
      <c r="N31" s="18">
        <f>SUM(N20:N30)</f>
        <v>4379.08</v>
      </c>
    </row>
    <row r="32" spans="2:35" ht="26.25" customHeight="1" x14ac:dyDescent="0.25">
      <c r="B32" s="25">
        <v>4</v>
      </c>
      <c r="C32" s="26" t="s">
        <v>61</v>
      </c>
      <c r="D32" s="26"/>
      <c r="E32" s="59"/>
      <c r="F32" s="26"/>
      <c r="G32" s="26"/>
      <c r="H32" s="26"/>
      <c r="I32" s="26"/>
      <c r="J32" s="26"/>
      <c r="K32" s="26"/>
      <c r="L32" s="26"/>
      <c r="M32" s="26"/>
      <c r="N32" s="14"/>
      <c r="O32" s="28"/>
      <c r="P32" s="28"/>
      <c r="Q32" s="28"/>
      <c r="R32" s="28"/>
      <c r="S32" s="28"/>
      <c r="T32" s="28"/>
      <c r="U32" s="28"/>
      <c r="V32" s="28"/>
      <c r="W32" s="29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</row>
    <row r="33" spans="2:35" ht="26.25" customHeight="1" x14ac:dyDescent="0.25">
      <c r="B33" s="11" t="s">
        <v>32</v>
      </c>
      <c r="C33" s="36">
        <v>100701</v>
      </c>
      <c r="D33" s="37" t="s">
        <v>90</v>
      </c>
      <c r="E33" s="32">
        <v>14.399999999999999</v>
      </c>
      <c r="F33" s="13" t="s">
        <v>22</v>
      </c>
      <c r="G33" s="19">
        <v>435.88</v>
      </c>
      <c r="H33" s="14">
        <v>12.36</v>
      </c>
      <c r="I33" s="19">
        <v>448.24</v>
      </c>
      <c r="J33" s="14">
        <v>6454.655999999999</v>
      </c>
      <c r="K33" s="15">
        <v>0.2387</v>
      </c>
      <c r="L33" s="14">
        <v>7774.91</v>
      </c>
      <c r="M33" s="14">
        <v>220.46</v>
      </c>
      <c r="N33" s="14">
        <v>7995.37</v>
      </c>
      <c r="O33" s="28"/>
      <c r="P33" s="28"/>
      <c r="Q33" s="28"/>
      <c r="R33" s="28"/>
      <c r="S33" s="28"/>
      <c r="T33" s="28"/>
      <c r="U33" s="28"/>
      <c r="V33" s="28"/>
      <c r="W33" s="29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2:35" ht="26.25" customHeight="1" x14ac:dyDescent="0.25">
      <c r="B34" s="11" t="s">
        <v>33</v>
      </c>
      <c r="C34" s="36">
        <v>100720</v>
      </c>
      <c r="D34" s="37" t="s">
        <v>68</v>
      </c>
      <c r="E34" s="32">
        <v>14.4</v>
      </c>
      <c r="F34" s="13" t="s">
        <v>22</v>
      </c>
      <c r="G34" s="19">
        <v>4.67</v>
      </c>
      <c r="H34" s="19">
        <v>3.68</v>
      </c>
      <c r="I34" s="19">
        <v>8.35</v>
      </c>
      <c r="J34" s="14">
        <v>120.24</v>
      </c>
      <c r="K34" s="15">
        <v>0.2387</v>
      </c>
      <c r="L34" s="14">
        <v>83.3</v>
      </c>
      <c r="M34" s="14">
        <v>65.64</v>
      </c>
      <c r="N34" s="14">
        <v>148.94</v>
      </c>
      <c r="O34" s="28"/>
      <c r="P34" s="28"/>
      <c r="Q34" s="28"/>
      <c r="R34" s="28"/>
      <c r="S34" s="28"/>
      <c r="T34" s="28"/>
      <c r="U34" s="28"/>
      <c r="V34" s="28"/>
      <c r="W34" s="29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2:35" ht="26.25" customHeight="1" x14ac:dyDescent="0.25">
      <c r="B35" s="11" t="s">
        <v>34</v>
      </c>
      <c r="C35" s="36">
        <v>100724</v>
      </c>
      <c r="D35" s="37" t="s">
        <v>69</v>
      </c>
      <c r="E35" s="32">
        <v>14.4</v>
      </c>
      <c r="F35" s="13" t="s">
        <v>22</v>
      </c>
      <c r="G35" s="19">
        <v>7.14</v>
      </c>
      <c r="H35" s="19">
        <v>3.68</v>
      </c>
      <c r="I35" s="19">
        <v>10.82</v>
      </c>
      <c r="J35" s="14">
        <v>155.80800000000002</v>
      </c>
      <c r="K35" s="15">
        <v>0.2387</v>
      </c>
      <c r="L35" s="14">
        <v>127.35</v>
      </c>
      <c r="M35" s="14">
        <v>65.64</v>
      </c>
      <c r="N35" s="14">
        <v>192.99</v>
      </c>
      <c r="O35" s="28"/>
      <c r="P35" s="28"/>
      <c r="Q35" s="28"/>
      <c r="R35" s="28"/>
      <c r="S35" s="28"/>
      <c r="T35" s="28"/>
      <c r="U35" s="28"/>
      <c r="V35" s="28"/>
      <c r="W35" s="29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2:35" ht="26.25" customHeight="1" x14ac:dyDescent="0.25">
      <c r="B36" s="11" t="s">
        <v>47</v>
      </c>
      <c r="C36" s="36" t="s">
        <v>93</v>
      </c>
      <c r="D36" s="38" t="s">
        <v>94</v>
      </c>
      <c r="E36" s="32">
        <v>10.199999999999999</v>
      </c>
      <c r="F36" s="13" t="s">
        <v>22</v>
      </c>
      <c r="G36" s="19">
        <v>6.33</v>
      </c>
      <c r="H36" s="19">
        <v>20.309999999999999</v>
      </c>
      <c r="I36" s="19">
        <v>26.64</v>
      </c>
      <c r="J36" s="14">
        <v>271.72800000000001</v>
      </c>
      <c r="K36" s="15">
        <v>0.2387</v>
      </c>
      <c r="L36" s="14">
        <v>79.97</v>
      </c>
      <c r="M36" s="14">
        <v>256.61</v>
      </c>
      <c r="N36" s="14">
        <v>336.58000000000004</v>
      </c>
      <c r="O36" s="28"/>
      <c r="P36" s="28"/>
      <c r="Q36" s="28"/>
      <c r="R36" s="28"/>
      <c r="S36" s="28"/>
      <c r="T36" s="28"/>
      <c r="U36" s="28"/>
      <c r="V36" s="28"/>
      <c r="W36" s="29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2:35" ht="26.25" customHeight="1" x14ac:dyDescent="0.25">
      <c r="B37" s="11" t="s">
        <v>40</v>
      </c>
      <c r="C37" s="36" t="s">
        <v>95</v>
      </c>
      <c r="D37" s="38" t="s">
        <v>96</v>
      </c>
      <c r="E37" s="32">
        <v>1</v>
      </c>
      <c r="F37" s="13" t="s">
        <v>6</v>
      </c>
      <c r="G37" s="19">
        <v>106.74409999999999</v>
      </c>
      <c r="H37" s="19">
        <v>157.53329999999997</v>
      </c>
      <c r="I37" s="19">
        <v>264.27739999999994</v>
      </c>
      <c r="J37" s="14">
        <v>264.27739999999994</v>
      </c>
      <c r="K37" s="15">
        <v>0.2387</v>
      </c>
      <c r="L37" s="14">
        <v>132.22</v>
      </c>
      <c r="M37" s="14">
        <v>195.13</v>
      </c>
      <c r="N37" s="14">
        <v>327.35000000000002</v>
      </c>
      <c r="O37" s="28"/>
      <c r="P37" s="28"/>
      <c r="Q37" s="28"/>
      <c r="R37" s="28"/>
      <c r="S37" s="28"/>
      <c r="T37" s="28"/>
      <c r="U37" s="28"/>
      <c r="V37" s="28"/>
      <c r="W37" s="29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2:35" ht="26.25" customHeight="1" x14ac:dyDescent="0.25">
      <c r="B38" s="83" t="s">
        <v>36</v>
      </c>
      <c r="C38" s="84"/>
      <c r="D38" s="84"/>
      <c r="E38" s="84"/>
      <c r="F38" s="84"/>
      <c r="G38" s="84"/>
      <c r="H38" s="84"/>
      <c r="I38" s="84"/>
      <c r="J38" s="84"/>
      <c r="K38" s="84"/>
      <c r="L38" s="18">
        <f>SUM(L33:L37)</f>
        <v>8197.75</v>
      </c>
      <c r="M38" s="18">
        <f t="shared" ref="M38:N38" si="1">SUM(M33:M37)</f>
        <v>803.48</v>
      </c>
      <c r="N38" s="18">
        <f t="shared" si="1"/>
        <v>9001.23</v>
      </c>
    </row>
    <row r="39" spans="2:35" ht="26.25" customHeight="1" x14ac:dyDescent="0.25">
      <c r="B39" s="25">
        <v>5</v>
      </c>
      <c r="C39" s="26" t="s">
        <v>107</v>
      </c>
      <c r="D39" s="26"/>
      <c r="E39" s="59"/>
      <c r="F39" s="26"/>
      <c r="G39" s="26"/>
      <c r="H39" s="26"/>
      <c r="I39" s="26"/>
      <c r="J39" s="26"/>
      <c r="K39" s="26"/>
      <c r="L39" s="26"/>
      <c r="M39" s="26"/>
      <c r="N39" s="14"/>
      <c r="O39" s="28"/>
      <c r="P39" s="28"/>
      <c r="Q39" s="28"/>
      <c r="R39" s="28"/>
      <c r="S39" s="28"/>
      <c r="T39" s="28"/>
      <c r="U39" s="28"/>
      <c r="V39" s="28"/>
      <c r="W39" s="29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2:35" ht="26.25" customHeight="1" x14ac:dyDescent="0.25">
      <c r="B40" s="11" t="s">
        <v>35</v>
      </c>
      <c r="C40" s="36" t="s">
        <v>98</v>
      </c>
      <c r="D40" s="38" t="s">
        <v>106</v>
      </c>
      <c r="E40" s="36">
        <v>1</v>
      </c>
      <c r="F40" s="38" t="s">
        <v>6</v>
      </c>
      <c r="G40" s="19">
        <v>435.88</v>
      </c>
      <c r="H40" s="14">
        <v>12.36</v>
      </c>
      <c r="I40" s="19">
        <v>448.24</v>
      </c>
      <c r="J40" s="14">
        <v>448.24</v>
      </c>
      <c r="K40" s="15">
        <v>0.2387</v>
      </c>
      <c r="L40" s="14">
        <v>539.91999999999996</v>
      </c>
      <c r="M40" s="14">
        <v>15.31</v>
      </c>
      <c r="N40" s="14">
        <v>555.2299999999999</v>
      </c>
      <c r="O40" s="28"/>
      <c r="P40" s="28"/>
      <c r="Q40" s="28"/>
      <c r="R40" s="28"/>
      <c r="S40" s="28"/>
      <c r="T40" s="28"/>
      <c r="U40" s="28"/>
      <c r="V40" s="28"/>
      <c r="W40" s="29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2:35" ht="26.25" customHeight="1" x14ac:dyDescent="0.25">
      <c r="B41" s="11" t="s">
        <v>42</v>
      </c>
      <c r="C41" s="36">
        <v>98262</v>
      </c>
      <c r="D41" s="38" t="s">
        <v>102</v>
      </c>
      <c r="E41" s="36">
        <v>50</v>
      </c>
      <c r="F41" s="38" t="s">
        <v>58</v>
      </c>
      <c r="G41" s="19">
        <v>1.96</v>
      </c>
      <c r="H41" s="19">
        <v>2.06</v>
      </c>
      <c r="I41" s="19">
        <v>4.0199999999999996</v>
      </c>
      <c r="J41" s="14">
        <v>200.99999999999997</v>
      </c>
      <c r="K41" s="15">
        <v>0.2387</v>
      </c>
      <c r="L41" s="14">
        <v>121.39</v>
      </c>
      <c r="M41" s="14">
        <v>127.58</v>
      </c>
      <c r="N41" s="14">
        <v>248.97</v>
      </c>
      <c r="O41" s="28"/>
      <c r="P41" s="28"/>
      <c r="Q41" s="28"/>
      <c r="R41" s="28"/>
      <c r="S41" s="28"/>
      <c r="T41" s="28"/>
      <c r="U41" s="28"/>
      <c r="V41" s="28"/>
      <c r="W41" s="29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</row>
    <row r="42" spans="2:35" ht="26.25" customHeight="1" x14ac:dyDescent="0.25">
      <c r="B42" s="11" t="s">
        <v>43</v>
      </c>
      <c r="C42" s="36">
        <v>91926</v>
      </c>
      <c r="D42" s="38" t="s">
        <v>103</v>
      </c>
      <c r="E42" s="36">
        <v>55</v>
      </c>
      <c r="F42" s="38" t="s">
        <v>58</v>
      </c>
      <c r="G42" s="19">
        <v>2.99</v>
      </c>
      <c r="H42" s="19">
        <v>0.94</v>
      </c>
      <c r="I42" s="19">
        <v>3.93</v>
      </c>
      <c r="J42" s="14">
        <v>216.15</v>
      </c>
      <c r="K42" s="15">
        <v>0.2387</v>
      </c>
      <c r="L42" s="14">
        <v>203.7</v>
      </c>
      <c r="M42" s="14">
        <v>64.040000000000006</v>
      </c>
      <c r="N42" s="14">
        <v>267.74</v>
      </c>
      <c r="O42" s="28"/>
      <c r="P42" s="28"/>
      <c r="Q42" s="28"/>
      <c r="R42" s="28"/>
      <c r="S42" s="28"/>
      <c r="T42" s="28"/>
      <c r="U42" s="28"/>
      <c r="V42" s="28"/>
      <c r="W42" s="29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</row>
    <row r="43" spans="2:35" ht="26.25" customHeight="1" x14ac:dyDescent="0.25">
      <c r="B43" s="11" t="s">
        <v>41</v>
      </c>
      <c r="C43" s="36">
        <v>91867</v>
      </c>
      <c r="D43" s="38" t="s">
        <v>104</v>
      </c>
      <c r="E43" s="36">
        <v>50</v>
      </c>
      <c r="F43" s="38" t="s">
        <v>58</v>
      </c>
      <c r="G43" s="19">
        <v>5.41</v>
      </c>
      <c r="H43" s="19">
        <v>3.22</v>
      </c>
      <c r="I43" s="19">
        <v>8.6300000000000008</v>
      </c>
      <c r="J43" s="14">
        <v>431.50000000000006</v>
      </c>
      <c r="K43" s="15">
        <v>0.2387</v>
      </c>
      <c r="L43" s="14">
        <v>335.06</v>
      </c>
      <c r="M43" s="14">
        <v>199.43</v>
      </c>
      <c r="N43" s="14">
        <v>534.49</v>
      </c>
      <c r="O43" s="28"/>
      <c r="P43" s="28"/>
      <c r="Q43" s="28"/>
      <c r="R43" s="28"/>
      <c r="S43" s="28"/>
      <c r="T43" s="28"/>
      <c r="U43" s="28"/>
      <c r="V43" s="28"/>
      <c r="W43" s="29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</row>
    <row r="44" spans="2:35" ht="26.25" customHeight="1" x14ac:dyDescent="0.25">
      <c r="B44" s="83" t="s">
        <v>37</v>
      </c>
      <c r="C44" s="84"/>
      <c r="D44" s="84"/>
      <c r="E44" s="84"/>
      <c r="F44" s="84"/>
      <c r="G44" s="84"/>
      <c r="H44" s="84"/>
      <c r="I44" s="84"/>
      <c r="J44" s="84"/>
      <c r="K44" s="84"/>
      <c r="L44" s="18">
        <f>SUM(L40:L43)</f>
        <v>1200.07</v>
      </c>
      <c r="M44" s="18">
        <f t="shared" ref="M44:N44" si="2">SUM(M40:M43)</f>
        <v>406.36</v>
      </c>
      <c r="N44" s="18">
        <f t="shared" si="2"/>
        <v>1606.43</v>
      </c>
    </row>
    <row r="45" spans="2:35" ht="26.25" customHeight="1" x14ac:dyDescent="0.25">
      <c r="B45" s="25">
        <v>6</v>
      </c>
      <c r="C45" s="26" t="s">
        <v>62</v>
      </c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7"/>
      <c r="O45" s="28"/>
      <c r="P45" s="28"/>
      <c r="Q45" s="28"/>
      <c r="R45" s="28"/>
      <c r="S45" s="28"/>
      <c r="T45" s="28"/>
      <c r="U45" s="28"/>
      <c r="V45" s="28"/>
      <c r="W45" s="29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2:35" ht="26.25" customHeight="1" x14ac:dyDescent="0.25">
      <c r="B46" s="11" t="s">
        <v>48</v>
      </c>
      <c r="C46" s="36">
        <v>95626</v>
      </c>
      <c r="D46" s="37" t="s">
        <v>67</v>
      </c>
      <c r="E46" s="32">
        <v>643.86899999999991</v>
      </c>
      <c r="F46" s="13" t="s">
        <v>22</v>
      </c>
      <c r="G46" s="19">
        <v>7.38</v>
      </c>
      <c r="H46" s="19">
        <v>7.07</v>
      </c>
      <c r="I46" s="19">
        <v>14.45</v>
      </c>
      <c r="J46" s="14">
        <v>9303.907049999998</v>
      </c>
      <c r="K46" s="15">
        <v>0.2387</v>
      </c>
      <c r="L46" s="14">
        <v>5885.99</v>
      </c>
      <c r="M46" s="14">
        <v>5638.75</v>
      </c>
      <c r="N46" s="14">
        <v>11524.74</v>
      </c>
      <c r="O46" s="28"/>
      <c r="P46" s="28"/>
      <c r="Q46" s="28"/>
      <c r="R46" s="28"/>
      <c r="S46" s="28"/>
      <c r="T46" s="28"/>
      <c r="U46" s="28"/>
      <c r="V46" s="28"/>
      <c r="W46" s="29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</row>
    <row r="47" spans="2:35" ht="26.25" customHeight="1" x14ac:dyDescent="0.25">
      <c r="B47" s="11" t="s">
        <v>100</v>
      </c>
      <c r="C47" s="36">
        <v>87878</v>
      </c>
      <c r="D47" s="37" t="s">
        <v>70</v>
      </c>
      <c r="E47" s="32">
        <v>19.316069999999996</v>
      </c>
      <c r="F47" s="13" t="s">
        <v>22</v>
      </c>
      <c r="G47" s="19">
        <v>1.92</v>
      </c>
      <c r="H47" s="14">
        <v>1.96</v>
      </c>
      <c r="I47" s="19">
        <v>3.88</v>
      </c>
      <c r="J47" s="14">
        <v>74.946351599999986</v>
      </c>
      <c r="K47" s="15">
        <v>0.2387</v>
      </c>
      <c r="L47" s="14">
        <v>45.93</v>
      </c>
      <c r="M47" s="14">
        <v>46.89</v>
      </c>
      <c r="N47" s="14">
        <v>92.82</v>
      </c>
      <c r="O47" s="28"/>
      <c r="P47" s="28"/>
      <c r="Q47" s="28"/>
      <c r="R47" s="28"/>
      <c r="S47" s="28"/>
      <c r="T47" s="28"/>
      <c r="U47" s="28"/>
      <c r="V47" s="28"/>
      <c r="W47" s="29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</row>
    <row r="48" spans="2:35" ht="26.25" customHeight="1" x14ac:dyDescent="0.25">
      <c r="B48" s="11" t="s">
        <v>99</v>
      </c>
      <c r="C48" s="36">
        <v>87529</v>
      </c>
      <c r="D48" s="37" t="s">
        <v>71</v>
      </c>
      <c r="E48" s="32">
        <v>19.316069999999996</v>
      </c>
      <c r="F48" s="13" t="s">
        <v>22</v>
      </c>
      <c r="G48" s="19">
        <v>15.98</v>
      </c>
      <c r="H48" s="19">
        <v>13.35</v>
      </c>
      <c r="I48" s="19">
        <v>29.33</v>
      </c>
      <c r="J48" s="14">
        <v>566.54033309999988</v>
      </c>
      <c r="K48" s="15">
        <v>0.2387</v>
      </c>
      <c r="L48" s="14">
        <v>382.35</v>
      </c>
      <c r="M48" s="14">
        <v>319.42</v>
      </c>
      <c r="N48" s="14">
        <v>701.77</v>
      </c>
      <c r="O48" s="28"/>
      <c r="P48" s="28"/>
      <c r="Q48" s="28"/>
      <c r="R48" s="28"/>
      <c r="S48" s="28"/>
      <c r="T48" s="28"/>
      <c r="U48" s="28"/>
      <c r="V48" s="28"/>
      <c r="W48" s="29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2:35" ht="26.25" customHeight="1" x14ac:dyDescent="0.25">
      <c r="B49" s="11" t="s">
        <v>101</v>
      </c>
      <c r="C49" s="36">
        <v>88415</v>
      </c>
      <c r="D49" s="34" t="s">
        <v>75</v>
      </c>
      <c r="E49" s="32">
        <v>19.316069999999996</v>
      </c>
      <c r="F49" s="13" t="s">
        <v>22</v>
      </c>
      <c r="G49" s="19">
        <v>1.39</v>
      </c>
      <c r="H49" s="19">
        <v>1.1200000000000001</v>
      </c>
      <c r="I49" s="19">
        <v>2.5099999999999998</v>
      </c>
      <c r="J49" s="14">
        <v>48.483335699999984</v>
      </c>
      <c r="K49" s="15">
        <v>0.2387</v>
      </c>
      <c r="L49" s="14">
        <v>33.25</v>
      </c>
      <c r="M49" s="14">
        <v>26.79</v>
      </c>
      <c r="N49" s="14">
        <v>60.04</v>
      </c>
      <c r="O49" s="28"/>
      <c r="P49" s="28"/>
      <c r="Q49" s="28"/>
      <c r="R49" s="28"/>
      <c r="S49" s="28"/>
      <c r="T49" s="28"/>
      <c r="U49" s="28"/>
      <c r="V49" s="28"/>
      <c r="W49" s="29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2:35" ht="26.25" customHeight="1" x14ac:dyDescent="0.25">
      <c r="B50" s="11" t="s">
        <v>116</v>
      </c>
      <c r="C50" s="36" t="s">
        <v>88</v>
      </c>
      <c r="D50" s="37" t="s">
        <v>87</v>
      </c>
      <c r="E50" s="32">
        <v>57.948209999999989</v>
      </c>
      <c r="F50" s="13" t="s">
        <v>22</v>
      </c>
      <c r="G50" s="19">
        <v>0.84399999999999997</v>
      </c>
      <c r="H50" s="19">
        <v>2.7080000000000002</v>
      </c>
      <c r="I50" s="19">
        <v>3.552</v>
      </c>
      <c r="J50" s="14">
        <v>205.83204191999997</v>
      </c>
      <c r="K50" s="15">
        <v>0.2387</v>
      </c>
      <c r="L50" s="14">
        <v>60.58</v>
      </c>
      <c r="M50" s="14">
        <v>194.38</v>
      </c>
      <c r="N50" s="14">
        <v>254.95999999999998</v>
      </c>
      <c r="O50" s="28"/>
      <c r="P50" s="28"/>
      <c r="Q50" s="28"/>
      <c r="R50" s="28"/>
      <c r="S50" s="28"/>
      <c r="T50" s="28"/>
      <c r="U50" s="28"/>
      <c r="V50" s="28"/>
      <c r="W50" s="29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2:35" ht="26.25" customHeight="1" x14ac:dyDescent="0.25">
      <c r="B51" s="83" t="s">
        <v>21</v>
      </c>
      <c r="C51" s="84"/>
      <c r="D51" s="84"/>
      <c r="E51" s="84"/>
      <c r="F51" s="84"/>
      <c r="G51" s="84"/>
      <c r="H51" s="84"/>
      <c r="I51" s="84"/>
      <c r="J51" s="84"/>
      <c r="K51" s="84"/>
      <c r="L51" s="18">
        <f>SUM(L46:L50)</f>
        <v>6408.1</v>
      </c>
      <c r="M51" s="18">
        <f t="shared" ref="M51:N51" si="3">SUM(M46:M50)</f>
        <v>6226.2300000000005</v>
      </c>
      <c r="N51" s="18">
        <f t="shared" si="3"/>
        <v>12634.33</v>
      </c>
    </row>
    <row r="52" spans="2:35" ht="26.25" customHeight="1" x14ac:dyDescent="0.25">
      <c r="B52" s="25">
        <v>7</v>
      </c>
      <c r="C52" s="26" t="s">
        <v>38</v>
      </c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7"/>
      <c r="O52" s="28"/>
      <c r="P52" s="28"/>
      <c r="Q52" s="28"/>
      <c r="R52" s="28"/>
      <c r="S52" s="28"/>
      <c r="T52" s="28"/>
      <c r="U52" s="28"/>
      <c r="V52" s="28"/>
      <c r="W52" s="29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2:35" ht="26.25" customHeight="1" x14ac:dyDescent="0.25">
      <c r="B53" s="11" t="s">
        <v>105</v>
      </c>
      <c r="C53" s="12" t="s">
        <v>109</v>
      </c>
      <c r="D53" s="31" t="s">
        <v>110</v>
      </c>
      <c r="E53" s="32">
        <v>1</v>
      </c>
      <c r="F53" s="13" t="s">
        <v>6</v>
      </c>
      <c r="G53" s="19">
        <v>1283.76</v>
      </c>
      <c r="H53" s="14">
        <v>108.32</v>
      </c>
      <c r="I53" s="19">
        <v>1392.08</v>
      </c>
      <c r="J53" s="14">
        <v>1392.08</v>
      </c>
      <c r="K53" s="15">
        <v>0.2387</v>
      </c>
      <c r="L53" s="14">
        <v>1590.19</v>
      </c>
      <c r="M53" s="14">
        <v>134.16999999999999</v>
      </c>
      <c r="N53" s="14">
        <v>1724.3600000000001</v>
      </c>
      <c r="O53" s="28"/>
      <c r="P53" s="28"/>
      <c r="Q53" s="28"/>
      <c r="R53" s="28"/>
      <c r="S53" s="28"/>
      <c r="T53" s="28"/>
      <c r="U53" s="28"/>
      <c r="V53" s="28"/>
      <c r="W53" s="29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  <row r="54" spans="2:35" ht="26.25" customHeight="1" x14ac:dyDescent="0.25">
      <c r="B54" s="11" t="s">
        <v>108</v>
      </c>
      <c r="C54" s="12">
        <v>99811</v>
      </c>
      <c r="D54" s="31" t="s">
        <v>39</v>
      </c>
      <c r="E54" s="32">
        <v>228.11600000000001</v>
      </c>
      <c r="F54" s="13" t="s">
        <v>22</v>
      </c>
      <c r="G54" s="19">
        <v>0.66</v>
      </c>
      <c r="H54" s="14">
        <v>2.27</v>
      </c>
      <c r="I54" s="19">
        <v>2.93</v>
      </c>
      <c r="J54" s="14">
        <v>668.38</v>
      </c>
      <c r="K54" s="15">
        <v>0.2387</v>
      </c>
      <c r="L54" s="14">
        <v>186.49</v>
      </c>
      <c r="M54" s="14">
        <v>641.41999999999996</v>
      </c>
      <c r="N54" s="14">
        <v>827.91</v>
      </c>
      <c r="O54" s="28"/>
      <c r="P54" s="28"/>
      <c r="Q54" s="28"/>
      <c r="R54" s="28"/>
      <c r="S54" s="28"/>
      <c r="T54" s="28"/>
      <c r="U54" s="28"/>
      <c r="V54" s="28"/>
      <c r="W54" s="29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2:35" ht="26.25" customHeight="1" x14ac:dyDescent="0.25">
      <c r="B55" s="83" t="s">
        <v>114</v>
      </c>
      <c r="C55" s="84"/>
      <c r="D55" s="84"/>
      <c r="E55" s="84"/>
      <c r="F55" s="84"/>
      <c r="G55" s="84"/>
      <c r="H55" s="84"/>
      <c r="I55" s="84"/>
      <c r="J55" s="84"/>
      <c r="K55" s="84"/>
      <c r="L55" s="18">
        <f>SUM(L54)</f>
        <v>186.49</v>
      </c>
      <c r="M55" s="18">
        <f t="shared" ref="M55" si="4">SUM(M54)</f>
        <v>641.41999999999996</v>
      </c>
      <c r="N55" s="18">
        <f>SUM(N53:N54)</f>
        <v>2552.27</v>
      </c>
    </row>
    <row r="56" spans="2:35" ht="26.25" customHeight="1" x14ac:dyDescent="0.25"/>
    <row r="57" spans="2:35" ht="26.25" customHeight="1" x14ac:dyDescent="0.25">
      <c r="B57" s="86" t="s">
        <v>5</v>
      </c>
      <c r="C57" s="87"/>
      <c r="D57" s="87"/>
      <c r="E57" s="87"/>
      <c r="F57" s="87"/>
      <c r="G57" s="87"/>
      <c r="H57" s="87"/>
      <c r="I57" s="87"/>
      <c r="J57" s="87"/>
      <c r="K57" s="88"/>
      <c r="L57" s="61">
        <f>L10+L18+L31+L38+L51+L55</f>
        <v>42643.099999999991</v>
      </c>
      <c r="M57" s="61">
        <f>M10+M18+M31+M38+M51+M55</f>
        <v>14476.270000000002</v>
      </c>
      <c r="N57" s="61">
        <f>N10+N18+N31+N38+N51+N55+N44</f>
        <v>60450.159999999989</v>
      </c>
      <c r="O57" s="42"/>
      <c r="P57" s="28"/>
      <c r="Q57" s="28"/>
      <c r="R57" s="28"/>
      <c r="S57" s="28"/>
      <c r="T57" s="28"/>
      <c r="U57" s="28"/>
      <c r="V57" s="28"/>
    </row>
    <row r="58" spans="2:35" ht="25.5" customHeight="1" x14ac:dyDescent="0.25">
      <c r="B58" s="43"/>
      <c r="C58" s="44"/>
      <c r="D58" s="45"/>
      <c r="E58" s="46"/>
      <c r="F58" s="47"/>
      <c r="G58" s="48"/>
      <c r="H58" s="48"/>
      <c r="I58" s="48"/>
      <c r="J58" s="48"/>
      <c r="K58" s="48"/>
      <c r="L58" s="48"/>
      <c r="M58" s="48"/>
      <c r="N58" s="48"/>
    </row>
    <row r="59" spans="2:35" ht="15" customHeight="1" x14ac:dyDescent="0.25">
      <c r="B59" s="43"/>
      <c r="C59" s="62" t="s">
        <v>7</v>
      </c>
      <c r="D59" s="62"/>
      <c r="E59" s="60"/>
      <c r="F59" s="49"/>
      <c r="G59" s="49"/>
      <c r="H59" s="48"/>
      <c r="I59" s="48"/>
      <c r="J59" s="48"/>
      <c r="K59" s="48"/>
      <c r="L59" s="48"/>
      <c r="M59" s="48"/>
      <c r="N59" s="48"/>
      <c r="O59" s="50"/>
      <c r="P59" s="50"/>
      <c r="Q59" s="50"/>
    </row>
    <row r="60" spans="2:35" ht="15" customHeight="1" x14ac:dyDescent="0.25">
      <c r="B60" s="43"/>
      <c r="C60" s="82" t="s">
        <v>118</v>
      </c>
      <c r="D60" s="82"/>
      <c r="E60" s="89"/>
      <c r="F60" s="89"/>
      <c r="G60" s="51"/>
      <c r="H60" s="52"/>
      <c r="I60" s="48"/>
      <c r="J60" s="52"/>
      <c r="K60" s="52"/>
      <c r="L60" s="48"/>
      <c r="M60" s="52"/>
      <c r="N60" s="52"/>
      <c r="O60" s="50"/>
      <c r="P60" s="50"/>
      <c r="Q60" s="50"/>
    </row>
    <row r="61" spans="2:35" ht="15" customHeight="1" x14ac:dyDescent="0.25">
      <c r="B61" s="43"/>
      <c r="C61" s="82" t="s">
        <v>44</v>
      </c>
      <c r="D61" s="82"/>
      <c r="E61" s="89"/>
      <c r="F61" s="89"/>
      <c r="G61" s="53"/>
      <c r="H61" s="45"/>
      <c r="I61" s="48"/>
      <c r="J61" s="45"/>
      <c r="K61" s="45"/>
      <c r="L61" s="48"/>
      <c r="M61" s="45"/>
      <c r="N61" s="52"/>
      <c r="O61" s="50"/>
      <c r="P61" s="50"/>
      <c r="Q61" s="50"/>
    </row>
    <row r="62" spans="2:35" ht="15" customHeight="1" x14ac:dyDescent="0.25">
      <c r="B62" s="43"/>
      <c r="C62" s="82" t="s">
        <v>49</v>
      </c>
      <c r="D62" s="82"/>
      <c r="E62" s="90"/>
      <c r="F62" s="90"/>
      <c r="G62" s="51"/>
      <c r="H62" s="52"/>
      <c r="I62" s="48"/>
      <c r="J62" s="52"/>
      <c r="K62" s="52"/>
      <c r="L62" s="48"/>
      <c r="M62" s="52"/>
      <c r="N62" s="52"/>
      <c r="O62" s="50"/>
      <c r="P62" s="50"/>
      <c r="Q62" s="50"/>
    </row>
    <row r="63" spans="2:35" ht="15" customHeight="1" x14ac:dyDescent="0.25">
      <c r="B63" s="43"/>
      <c r="C63" s="82" t="s">
        <v>112</v>
      </c>
      <c r="D63" s="82"/>
      <c r="E63" s="90"/>
      <c r="F63" s="90"/>
      <c r="G63" s="51"/>
      <c r="H63" s="52"/>
      <c r="I63" s="48"/>
      <c r="J63" s="52"/>
      <c r="K63" s="52"/>
      <c r="L63" s="48"/>
      <c r="M63" s="52"/>
      <c r="N63" s="52"/>
      <c r="O63" s="50"/>
      <c r="P63" s="50"/>
      <c r="Q63" s="50"/>
    </row>
    <row r="64" spans="2:35" ht="18.75" customHeight="1" x14ac:dyDescent="0.25">
      <c r="B64" s="43"/>
      <c r="C64" s="82" t="s">
        <v>97</v>
      </c>
      <c r="D64" s="82"/>
      <c r="E64" s="62"/>
      <c r="F64" s="62"/>
      <c r="G64" s="62"/>
      <c r="H64" s="52"/>
      <c r="I64" s="52"/>
      <c r="J64" s="52"/>
      <c r="K64" s="52"/>
      <c r="L64" s="52"/>
      <c r="M64" s="52"/>
      <c r="N64" s="52"/>
    </row>
    <row r="65" spans="2:34" ht="15" customHeight="1" x14ac:dyDescent="0.25">
      <c r="B65" s="43"/>
      <c r="C65" s="44"/>
      <c r="D65" s="45"/>
      <c r="E65" s="46"/>
      <c r="F65" s="47"/>
      <c r="G65" s="52"/>
      <c r="H65" s="52"/>
      <c r="I65" s="52"/>
      <c r="J65" s="81" t="s">
        <v>113</v>
      </c>
      <c r="K65" s="81"/>
      <c r="L65" s="81"/>
      <c r="M65" s="81"/>
      <c r="N65" s="81"/>
    </row>
    <row r="66" spans="2:34" ht="15" customHeight="1" x14ac:dyDescent="0.25">
      <c r="B66" s="43"/>
      <c r="C66" s="44"/>
      <c r="D66" s="45"/>
      <c r="E66" s="46"/>
      <c r="F66" s="47"/>
      <c r="G66" s="47"/>
      <c r="H66" s="47"/>
      <c r="I66" s="47"/>
      <c r="J66" s="47"/>
      <c r="K66" s="47"/>
      <c r="L66" s="47"/>
      <c r="M66" s="47"/>
      <c r="N66" s="48"/>
      <c r="W66" s="1" t="s">
        <v>19</v>
      </c>
    </row>
    <row r="67" spans="2:34" ht="15" customHeight="1" x14ac:dyDescent="0.25">
      <c r="B67" s="43"/>
      <c r="C67" s="54"/>
      <c r="D67" s="55"/>
      <c r="E67" s="56"/>
      <c r="F67" s="57"/>
      <c r="G67" s="58"/>
      <c r="H67" s="58"/>
      <c r="I67" s="58"/>
      <c r="J67" s="58"/>
      <c r="K67" s="58"/>
      <c r="L67" s="58"/>
      <c r="M67" s="58"/>
      <c r="N67" s="58"/>
    </row>
    <row r="68" spans="2:34" ht="15" customHeight="1" x14ac:dyDescent="0.25">
      <c r="B68" s="43"/>
      <c r="C68" s="85"/>
      <c r="D68" s="85"/>
      <c r="E68" s="85"/>
      <c r="F68" s="85"/>
      <c r="G68" s="85"/>
      <c r="H68" s="85"/>
      <c r="I68" s="58"/>
      <c r="J68" s="58"/>
      <c r="K68" s="58"/>
      <c r="L68" s="58"/>
      <c r="M68" s="58"/>
      <c r="N68" s="58"/>
    </row>
    <row r="69" spans="2:34" ht="15" customHeight="1" x14ac:dyDescent="0.25">
      <c r="B69" s="43"/>
      <c r="C69" s="85"/>
      <c r="D69" s="85"/>
      <c r="E69" s="85"/>
      <c r="F69" s="85"/>
      <c r="G69" s="85"/>
      <c r="H69" s="85"/>
      <c r="I69" s="58"/>
      <c r="J69" s="58"/>
      <c r="K69" s="58"/>
      <c r="L69" s="58"/>
      <c r="M69" s="58"/>
      <c r="N69" s="58"/>
    </row>
    <row r="70" spans="2:34" ht="15" customHeight="1" x14ac:dyDescent="0.25"/>
    <row r="71" spans="2:34" ht="15" customHeight="1" x14ac:dyDescent="0.25"/>
    <row r="72" spans="2:34" ht="15" customHeight="1" x14ac:dyDescent="0.25"/>
    <row r="73" spans="2:34" ht="15" customHeight="1" x14ac:dyDescent="0.25"/>
    <row r="74" spans="2:34" ht="15" customHeight="1" x14ac:dyDescent="0.25"/>
    <row r="75" spans="2:34" ht="15" customHeight="1" x14ac:dyDescent="0.25"/>
    <row r="76" spans="2:34" ht="15" customHeight="1" x14ac:dyDescent="0.25"/>
    <row r="77" spans="2:34" ht="15" customHeight="1" x14ac:dyDescent="0.25"/>
    <row r="78" spans="2:34" ht="15" customHeight="1" x14ac:dyDescent="0.25"/>
    <row r="79" spans="2:34" ht="15" customHeight="1" x14ac:dyDescent="0.25"/>
    <row r="80" spans="2:34" ht="15" customHeight="1" x14ac:dyDescent="0.25"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</row>
    <row r="81" spans="15:34" ht="15" customHeight="1" x14ac:dyDescent="0.25"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</row>
    <row r="82" spans="15:34" ht="15" customHeight="1" x14ac:dyDescent="0.25"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</row>
    <row r="83" spans="15:34" ht="15" customHeight="1" x14ac:dyDescent="0.25"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</row>
    <row r="84" spans="15:34" ht="15" customHeight="1" x14ac:dyDescent="0.25"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</row>
    <row r="85" spans="15:34" ht="15" customHeight="1" x14ac:dyDescent="0.25"/>
    <row r="86" spans="15:34" ht="15" customHeight="1" x14ac:dyDescent="0.25"/>
    <row r="87" spans="15:34" ht="15" customHeight="1" x14ac:dyDescent="0.25"/>
    <row r="88" spans="15:34" ht="15" customHeight="1" x14ac:dyDescent="0.25"/>
    <row r="89" spans="15:34" ht="15" customHeight="1" x14ac:dyDescent="0.25"/>
    <row r="90" spans="15:34" ht="15" customHeight="1" x14ac:dyDescent="0.25"/>
    <row r="91" spans="15:34" ht="15" customHeight="1" x14ac:dyDescent="0.25"/>
    <row r="92" spans="15:34" ht="15" customHeight="1" x14ac:dyDescent="0.25"/>
    <row r="93" spans="15:34" ht="15" customHeight="1" x14ac:dyDescent="0.25"/>
    <row r="94" spans="15:34" ht="15" customHeight="1" x14ac:dyDescent="0.25"/>
    <row r="95" spans="15:34" ht="15" customHeight="1" x14ac:dyDescent="0.25"/>
    <row r="96" spans="15:34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</sheetData>
  <mergeCells count="36">
    <mergeCell ref="B55:K55"/>
    <mergeCell ref="B38:K38"/>
    <mergeCell ref="B18:K18"/>
    <mergeCell ref="B44:K44"/>
    <mergeCell ref="J65:N65"/>
    <mergeCell ref="C64:D64"/>
    <mergeCell ref="B10:K10"/>
    <mergeCell ref="C68:H68"/>
    <mergeCell ref="C69:H69"/>
    <mergeCell ref="B57:K57"/>
    <mergeCell ref="C59:D59"/>
    <mergeCell ref="C60:D60"/>
    <mergeCell ref="C61:D61"/>
    <mergeCell ref="C62:D62"/>
    <mergeCell ref="C63:D63"/>
    <mergeCell ref="B51:K51"/>
    <mergeCell ref="E60:F60"/>
    <mergeCell ref="E61:F61"/>
    <mergeCell ref="E62:F62"/>
    <mergeCell ref="E63:F63"/>
    <mergeCell ref="E64:G64"/>
    <mergeCell ref="B1:N1"/>
    <mergeCell ref="B2:N2"/>
    <mergeCell ref="B3:N3"/>
    <mergeCell ref="B5:N5"/>
    <mergeCell ref="B6:B7"/>
    <mergeCell ref="C6:C7"/>
    <mergeCell ref="D6:D7"/>
    <mergeCell ref="G6:I6"/>
    <mergeCell ref="J6:J7"/>
    <mergeCell ref="K6:K7"/>
    <mergeCell ref="L6:N6"/>
    <mergeCell ref="E6:E7"/>
    <mergeCell ref="F6:F7"/>
    <mergeCell ref="B4:N4"/>
    <mergeCell ref="B31:K31"/>
  </mergeCells>
  <phoneticPr fontId="11" type="noConversion"/>
  <pageMargins left="0.78740157480314965" right="0.59055118110236227" top="1.1811023622047245" bottom="0.78740157480314965" header="0.31496062992125984" footer="0.31496062992125984"/>
  <pageSetup paperSize="9" scale="4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MATERIAL + MÃO DE OBRA</vt:lpstr>
      <vt:lpstr>'MATERIAL + MÃO DE OBRA'!Area_de_impressao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2021-12-06T18:58:20Z</dcterms:modified>
</cp:coreProperties>
</file>