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PLANILHAS\VIGILÂNCIA\"/>
    </mc:Choice>
  </mc:AlternateContent>
  <xr:revisionPtr revIDLastSave="0" documentId="8_{0BDA2E88-BB06-4F74-864D-67E8666E55A3}" xr6:coauthVersionLast="47" xr6:coauthVersionMax="47" xr10:uidLastSave="{00000000-0000-0000-0000-000000000000}"/>
  <bookViews>
    <workbookView xWindow="-120" yWindow="-120" windowWidth="29040" windowHeight="15840" tabRatio="677" xr2:uid="{00000000-000D-0000-FFFF-FFFF00000000}"/>
  </bookViews>
  <sheets>
    <sheet name="Vigia Patrimonio" sheetId="7" r:id="rId1"/>
    <sheet name="Vigia Patrimonio Noturno" sheetId="8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8" l="1"/>
  <c r="E69" i="8"/>
  <c r="E65" i="8"/>
  <c r="E60" i="8"/>
  <c r="E54" i="8"/>
  <c r="E68" i="8" l="1"/>
  <c r="E54" i="7" l="1"/>
  <c r="F85" i="7"/>
  <c r="E69" i="7"/>
  <c r="E65" i="7"/>
  <c r="E60" i="7"/>
  <c r="E68" i="7" l="1"/>
  <c r="G13" i="8" l="1"/>
  <c r="G14" i="8" s="1"/>
  <c r="G14" i="7"/>
  <c r="G16" i="7" s="1"/>
  <c r="G18" i="7" l="1"/>
  <c r="G20" i="7"/>
  <c r="G16" i="8"/>
  <c r="G18" i="8"/>
  <c r="G20" i="8"/>
  <c r="G22" i="7" l="1"/>
  <c r="G22" i="8"/>
  <c r="G26" i="8" s="1"/>
  <c r="G26" i="7"/>
  <c r="G24" i="7"/>
  <c r="G28" i="7" s="1"/>
  <c r="D31" i="7" s="1"/>
  <c r="G31" i="7" s="1"/>
  <c r="G24" i="8" l="1"/>
  <c r="G28" i="8" s="1"/>
  <c r="D31" i="8" s="1"/>
  <c r="G31" i="8" s="1"/>
</calcChain>
</file>

<file path=xl/sharedStrings.xml><?xml version="1.0" encoding="utf-8"?>
<sst xmlns="http://schemas.openxmlformats.org/spreadsheetml/2006/main" count="145" uniqueCount="72">
  <si>
    <t xml:space="preserve">PROCESSO LICITATÓRIO N° </t>
  </si>
  <si>
    <t>MODALIDADE</t>
  </si>
  <si>
    <t>TIPO</t>
  </si>
  <si>
    <t>TIPO DE SERVIÇO</t>
  </si>
  <si>
    <t>I - FUNÇÃO DO PROFISSIONAL</t>
  </si>
  <si>
    <t>COMPOSIÇÃO DO CUSTO MENSAL</t>
  </si>
  <si>
    <t>Valor Unit</t>
  </si>
  <si>
    <t>Custo Unit.</t>
  </si>
  <si>
    <t>II - SALÁRIO ESTIMADO DO PROFISSIONAL - REMUNERAÇÃO</t>
  </si>
  <si>
    <t>TOTAL - REMUNERAÇÃO</t>
  </si>
  <si>
    <t>QTDE</t>
  </si>
  <si>
    <t>(1) A  planilha de composição de custos e formação de preços é meramente estimativa, cabendo ao licitante preenchê-la e apresentá-la, em conformidade com a sua realidade fiscal e tributária e com o previsto para atendimento desta contratação;</t>
  </si>
  <si>
    <t>(2) Não serão aceitas propostas que contenham valores de salários inferiores aos estabelecidos em convenção coletiva de trabalho ou outra norma coletiva aplicável, vigente na data da abertura da presente licitação;</t>
  </si>
  <si>
    <t xml:space="preserve">(4) O licitante deve preencher o item A.08 da planilha de composição de custos e formação de preços com o valor do RAT de sua atividade preponderante e de seu FAP, e, se for o caso, apresentar comprovação anterior ao contrato; </t>
  </si>
  <si>
    <t>(6) O vale alimentação e o vale transporte são valores estimados, e foram calculados segundo as normas legais que regem esses beneficios. O licitante deve preencher segundo sua realidade.</t>
  </si>
  <si>
    <t>Adicional Noturno</t>
  </si>
  <si>
    <t>(5) Conforme entendimento doutrinário, o Imposto de Renda de Pessoa Jurídica - IRPJ e a Contribuição Social sobre o Lucro - CSLL não podem ser repassados para a CONTRATANTE, pois são tributos de natureza direta e personalística, que oneram diretamente o CONTRATADO</t>
  </si>
  <si>
    <t>TOTAL - GERAL</t>
  </si>
  <si>
    <t>TOTAL - REMUNERAÇÃO+ENCARGOS SOCIAL+INSUMOS</t>
  </si>
  <si>
    <t>TOTAL - (encargos sociais e trabalhistas) - 86,79%</t>
  </si>
  <si>
    <t>TOTAL - benefícios legais (vt+va+seguro) - 10,68%</t>
  </si>
  <si>
    <t>TOTAL - (uniformes e equipamentos) - 3,35%</t>
  </si>
  <si>
    <t>TOTAL - TRIBUTOS - 8,65%</t>
  </si>
  <si>
    <t>HORA/MÊS</t>
  </si>
  <si>
    <t>VLR. HORA</t>
  </si>
  <si>
    <t>QTDE. FUNC.</t>
  </si>
  <si>
    <t>QTDE H TURNO</t>
  </si>
  <si>
    <t>VLR TURNO</t>
  </si>
  <si>
    <t>Salário Fixo - Remuneração com base na convenção coletiva 2022/2023</t>
  </si>
  <si>
    <t>CBO - 5174</t>
  </si>
  <si>
    <t>(3) A remuneração foi estabelecida com base na vigente Convenção Coletiva de Trabalho. Na hipótese de, até a data de abertura das propostas, entrar em vigor nova Convenção Coletiva de Trabalho ou outra norma coletiva aplicável, deverá ser aplicado o novo salário normativo.                                                                                                                                                                                                                                                                                                                                          CONVENÇÃO COLETIVA DE TRABALHO 2022/2023 - SIND  DAS EMPRESAS DE ASSEIO E CONSERVAÇÃO DO EST DO RGS.</t>
  </si>
  <si>
    <t>Encargos Sociais</t>
  </si>
  <si>
    <t>Grupo A</t>
  </si>
  <si>
    <t>INSS</t>
  </si>
  <si>
    <t>FGTS</t>
  </si>
  <si>
    <t>Salário Educação</t>
  </si>
  <si>
    <t>Sebrae</t>
  </si>
  <si>
    <t>Sesi/Sesc/DPC/Faer</t>
  </si>
  <si>
    <t>Senai/Senac/DPC/Faer</t>
  </si>
  <si>
    <t>Incra</t>
  </si>
  <si>
    <t>Sub-total</t>
  </si>
  <si>
    <t>Grupo B</t>
  </si>
  <si>
    <t>Férias</t>
  </si>
  <si>
    <t>Aviso Prévio</t>
  </si>
  <si>
    <t>Auxílio Doença</t>
  </si>
  <si>
    <t>Grupo C</t>
  </si>
  <si>
    <t>13° Salário</t>
  </si>
  <si>
    <t>50% FGTS (rescisões)</t>
  </si>
  <si>
    <t>Incidência cumulativa</t>
  </si>
  <si>
    <t>Grupo A sobre Grupo B</t>
  </si>
  <si>
    <t>FGTS sobre  Aviso Prévio</t>
  </si>
  <si>
    <t xml:space="preserve"> </t>
  </si>
  <si>
    <t>Composição do BDI - Benefícios e Despesas Indiretas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</si>
  <si>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</si>
  <si>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</si>
  <si>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</si>
  <si>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</si>
  <si>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</si>
  <si>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</si>
  <si>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</si>
  <si>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</si>
  <si>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</si>
  <si>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</si>
  <si>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</si>
  <si>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</si>
  <si>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</si>
  <si>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</si>
  <si>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SAT (Seg. Acid. Trabalho)</t>
  </si>
  <si>
    <t>RAT (médio do segmento)</t>
  </si>
  <si>
    <t>TOTAL - BDI +Despesas adm/oper - 22,19%</t>
  </si>
  <si>
    <t>Serviço de Vigilância Patrimonial - Noturno (220 horas/mês)</t>
  </si>
  <si>
    <t>Serviço de Vigilância Patrimonial - Diurno (220 horas/mês)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</si>
</sst>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R$&quot;\ * #,##0.00_ ;_ &quot;R$&quot;\ * \-#,##0.00_ ;_ &quot;R$&quot;\ * &quot;-&quot;??_ ;_ @_ "/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44" fontId="5" fillId="0" borderId="1" xfId="1" applyFont="1" applyFill="1" applyBorder="1" applyAlignment="1">
      <alignment horizontal="left"/>
    </xf>
    <xf numFmtId="10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9" fontId="3" fillId="0" borderId="17" xfId="0" applyNumberFormat="1" applyFont="1" applyBorder="1" applyAlignment="1">
      <alignment horizontal="center"/>
    </xf>
    <xf numFmtId="44" fontId="2" fillId="3" borderId="16" xfId="1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44" fontId="2" fillId="4" borderId="14" xfId="0" applyNumberFormat="1" applyFont="1" applyFill="1" applyBorder="1" applyAlignment="1">
      <alignment horizontal="left"/>
    </xf>
    <xf numFmtId="0" fontId="3" fillId="4" borderId="9" xfId="0" applyFont="1" applyFill="1" applyBorder="1"/>
    <xf numFmtId="0" fontId="2" fillId="4" borderId="12" xfId="0" applyFont="1" applyFill="1" applyBorder="1" applyAlignment="1">
      <alignment horizontal="left"/>
    </xf>
    <xf numFmtId="0" fontId="6" fillId="4" borderId="10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44" fontId="2" fillId="4" borderId="15" xfId="1" applyFont="1" applyFill="1" applyBorder="1" applyAlignment="1">
      <alignment horizontal="left"/>
    </xf>
    <xf numFmtId="44" fontId="5" fillId="0" borderId="17" xfId="1" applyFont="1" applyBorder="1" applyAlignment="1">
      <alignment horizontal="left"/>
    </xf>
    <xf numFmtId="44" fontId="2" fillId="4" borderId="16" xfId="1" applyFont="1" applyFill="1" applyBorder="1" applyAlignment="1">
      <alignment vertical="center"/>
    </xf>
    <xf numFmtId="43" fontId="7" fillId="0" borderId="0" xfId="2" applyFont="1" applyAlignment="1">
      <alignment vertical="center"/>
    </xf>
    <xf numFmtId="43" fontId="8" fillId="0" borderId="0" xfId="2" applyFont="1" applyAlignment="1">
      <alignment vertical="center"/>
    </xf>
    <xf numFmtId="43" fontId="5" fillId="0" borderId="0" xfId="2" applyFont="1" applyBorder="1" applyAlignment="1">
      <alignment vertical="center"/>
    </xf>
    <xf numFmtId="10" fontId="5" fillId="0" borderId="0" xfId="3" applyNumberFormat="1" applyFont="1" applyBorder="1" applyAlignment="1">
      <alignment vertical="center"/>
    </xf>
    <xf numFmtId="43" fontId="8" fillId="0" borderId="0" xfId="2" applyFont="1" applyBorder="1" applyAlignment="1">
      <alignment vertical="center"/>
    </xf>
    <xf numFmtId="43" fontId="9" fillId="0" borderId="0" xfId="2" applyFont="1" applyBorder="1" applyAlignment="1">
      <alignment vertical="center"/>
    </xf>
    <xf numFmtId="9" fontId="9" fillId="0" borderId="0" xfId="3" applyFont="1" applyBorder="1" applyAlignment="1">
      <alignment vertical="center"/>
    </xf>
    <xf numFmtId="43" fontId="8" fillId="0" borderId="1" xfId="2" applyFont="1" applyBorder="1" applyAlignment="1">
      <alignment vertical="center"/>
    </xf>
    <xf numFmtId="10" fontId="8" fillId="0" borderId="1" xfId="3" applyNumberFormat="1" applyFont="1" applyBorder="1" applyAlignment="1">
      <alignment vertical="center"/>
    </xf>
    <xf numFmtId="43" fontId="5" fillId="0" borderId="1" xfId="2" applyFont="1" applyBorder="1" applyAlignment="1">
      <alignment vertical="center"/>
    </xf>
    <xf numFmtId="10" fontId="5" fillId="0" borderId="1" xfId="3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0" fontId="9" fillId="0" borderId="0" xfId="3" applyNumberFormat="1" applyFont="1" applyBorder="1" applyAlignment="1">
      <alignment vertical="center"/>
    </xf>
    <xf numFmtId="43" fontId="0" fillId="0" borderId="0" xfId="2" applyFont="1" applyBorder="1" applyAlignment="1">
      <alignment vertical="center"/>
    </xf>
    <xf numFmtId="0" fontId="8" fillId="5" borderId="0" xfId="0" applyFont="1" applyFill="1" applyAlignment="1">
      <alignment vertical="center"/>
    </xf>
    <xf numFmtId="4" fontId="8" fillId="5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0" fontId="8" fillId="0" borderId="24" xfId="0" applyNumberFormat="1" applyFont="1" applyBorder="1" applyAlignment="1">
      <alignment horizontal="center" vertical="center"/>
    </xf>
    <xf numFmtId="0" fontId="8" fillId="6" borderId="23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10" fontId="8" fillId="0" borderId="27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0" fontId="8" fillId="0" borderId="10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5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10" fontId="5" fillId="0" borderId="3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3" fontId="6" fillId="0" borderId="0" xfId="2" applyFont="1" applyAlignment="1">
      <alignment vertical="center"/>
    </xf>
    <xf numFmtId="43" fontId="10" fillId="0" borderId="0" xfId="2" applyFont="1" applyAlignment="1">
      <alignment vertical="center"/>
    </xf>
    <xf numFmtId="43" fontId="6" fillId="0" borderId="0" xfId="2" applyFont="1" applyBorder="1" applyAlignment="1">
      <alignment vertical="center"/>
    </xf>
    <xf numFmtId="10" fontId="6" fillId="0" borderId="0" xfId="3" applyNumberFormat="1" applyFont="1" applyBorder="1" applyAlignment="1">
      <alignment vertical="center"/>
    </xf>
    <xf numFmtId="43" fontId="10" fillId="0" borderId="0" xfId="2" applyFont="1" applyBorder="1" applyAlignment="1">
      <alignment vertical="center"/>
    </xf>
    <xf numFmtId="43" fontId="11" fillId="0" borderId="0" xfId="2" applyFont="1" applyBorder="1" applyAlignment="1">
      <alignment vertical="center"/>
    </xf>
    <xf numFmtId="9" fontId="11" fillId="0" borderId="0" xfId="3" applyFont="1" applyBorder="1" applyAlignment="1">
      <alignment vertical="center"/>
    </xf>
    <xf numFmtId="43" fontId="10" fillId="0" borderId="1" xfId="2" applyFont="1" applyBorder="1" applyAlignment="1">
      <alignment vertical="center"/>
    </xf>
    <xf numFmtId="10" fontId="10" fillId="0" borderId="1" xfId="3" applyNumberFormat="1" applyFont="1" applyBorder="1" applyAlignment="1">
      <alignment vertical="center"/>
    </xf>
    <xf numFmtId="43" fontId="6" fillId="0" borderId="1" xfId="2" applyFont="1" applyBorder="1" applyAlignment="1">
      <alignment vertical="center"/>
    </xf>
    <xf numFmtId="10" fontId="6" fillId="0" borderId="1" xfId="3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0" fontId="11" fillId="0" borderId="0" xfId="3" applyNumberFormat="1" applyFont="1" applyBorder="1" applyAlignment="1">
      <alignment vertical="center"/>
    </xf>
    <xf numFmtId="43" fontId="12" fillId="0" borderId="0" xfId="2" applyFont="1" applyBorder="1" applyAlignment="1">
      <alignment vertical="center"/>
    </xf>
    <xf numFmtId="0" fontId="10" fillId="5" borderId="0" xfId="0" applyFont="1" applyFill="1" applyAlignment="1">
      <alignment vertical="center"/>
    </xf>
    <xf numFmtId="4" fontId="10" fillId="5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10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0" fontId="10" fillId="0" borderId="24" xfId="0" applyNumberFormat="1" applyFont="1" applyBorder="1" applyAlignment="1">
      <alignment horizontal="center" vertical="center"/>
    </xf>
    <xf numFmtId="0" fontId="10" fillId="6" borderId="23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0" fontId="10" fillId="0" borderId="2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0" fontId="10" fillId="0" borderId="10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/>
    </xf>
    <xf numFmtId="10" fontId="6" fillId="0" borderId="3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4" fillId="0" borderId="2" xfId="0" applyFont="1" applyBorder="1" applyAlignment="1">
      <alignment vertical="justify" wrapText="1"/>
    </xf>
    <xf numFmtId="0" fontId="4" fillId="0" borderId="3" xfId="0" applyFont="1" applyBorder="1" applyAlignment="1">
      <alignment vertical="justify" wrapText="1"/>
    </xf>
    <xf numFmtId="0" fontId="4" fillId="0" borderId="4" xfId="0" applyFont="1" applyBorder="1" applyAlignment="1">
      <alignment vertical="justify" wrapText="1"/>
    </xf>
    <xf numFmtId="0" fontId="4" fillId="0" borderId="2" xfId="0" applyFont="1" applyBorder="1" applyAlignment="1">
      <alignment vertical="justify"/>
    </xf>
    <xf numFmtId="0" fontId="4" fillId="0" borderId="3" xfId="0" applyFont="1" applyBorder="1" applyAlignment="1">
      <alignment vertical="justify"/>
    </xf>
    <xf numFmtId="0" fontId="4" fillId="0" borderId="4" xfId="0" applyFont="1" applyBorder="1" applyAlignment="1">
      <alignment vertical="justify"/>
    </xf>
    <xf numFmtId="0" fontId="4" fillId="0" borderId="5" xfId="0" applyFont="1" applyBorder="1" applyAlignment="1">
      <alignment horizontal="left" vertical="justify" wrapText="1"/>
    </xf>
    <xf numFmtId="0" fontId="4" fillId="0" borderId="6" xfId="0" applyFont="1" applyBorder="1" applyAlignment="1">
      <alignment horizontal="left" vertical="justify" wrapText="1"/>
    </xf>
    <xf numFmtId="0" fontId="4" fillId="0" borderId="7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justify" vertical="justify"/>
    </xf>
    <xf numFmtId="0" fontId="4" fillId="0" borderId="6" xfId="0" applyFont="1" applyBorder="1" applyAlignment="1">
      <alignment horizontal="justify" vertical="justify"/>
    </xf>
    <xf numFmtId="0" fontId="4" fillId="0" borderId="7" xfId="0" applyFont="1" applyBorder="1" applyAlignment="1">
      <alignment horizontal="justify" vertical="justify"/>
    </xf>
    <xf numFmtId="0" fontId="4" fillId="0" borderId="5" xfId="0" applyFont="1" applyBorder="1" applyAlignment="1">
      <alignment vertical="justify" wrapText="1"/>
    </xf>
    <xf numFmtId="0" fontId="4" fillId="0" borderId="6" xfId="0" applyFont="1" applyBorder="1" applyAlignment="1">
      <alignment vertical="justify" wrapText="1"/>
    </xf>
    <xf numFmtId="0" fontId="4" fillId="0" borderId="7" xfId="0" applyFont="1" applyBorder="1" applyAlignment="1">
      <alignment vertical="justify" wrapText="1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3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EC77-3C0F-406B-AB46-A78788808654}">
  <dimension ref="B1:H85"/>
  <sheetViews>
    <sheetView tabSelected="1" workbookViewId="0">
      <selection activeCell="O17" sqref="O17"/>
    </sheetView>
  </sheetViews>
  <sheetFormatPr defaultColWidth="9" defaultRowHeight="12" x14ac:dyDescent="0.2"/>
  <cols>
    <col min="1" max="1" width="2.42578125" style="2" customWidth="1"/>
    <col min="2" max="2" width="17.42578125" style="2" customWidth="1"/>
    <col min="3" max="3" width="4.7109375" style="2" bestFit="1" customWidth="1"/>
    <col min="4" max="4" width="22.42578125" style="2" customWidth="1"/>
    <col min="5" max="5" width="25.42578125" style="2" bestFit="1" customWidth="1"/>
    <col min="6" max="6" width="11.5703125" style="2" customWidth="1"/>
    <col min="7" max="7" width="16" style="2" customWidth="1"/>
    <col min="8" max="8" width="0.140625" style="2" customWidth="1"/>
    <col min="9" max="16384" width="9" style="2"/>
  </cols>
  <sheetData>
    <row r="1" spans="2:8" x14ac:dyDescent="0.2">
      <c r="B1" s="1"/>
      <c r="C1" s="1"/>
      <c r="D1" s="1"/>
      <c r="E1" s="1"/>
      <c r="F1" s="1"/>
      <c r="G1" s="1"/>
    </row>
    <row r="2" spans="2:8" x14ac:dyDescent="0.2">
      <c r="B2" s="95"/>
      <c r="C2" s="95"/>
      <c r="D2" s="95"/>
      <c r="E2" s="95"/>
      <c r="F2" s="95"/>
      <c r="G2" s="95"/>
    </row>
    <row r="3" spans="2:8" x14ac:dyDescent="0.2">
      <c r="B3" s="95" t="s">
        <v>0</v>
      </c>
      <c r="C3" s="95"/>
      <c r="D3" s="6" t="s">
        <v>1</v>
      </c>
      <c r="E3" s="95" t="s">
        <v>2</v>
      </c>
      <c r="F3" s="95"/>
      <c r="G3" s="95"/>
    </row>
    <row r="4" spans="2:8" x14ac:dyDescent="0.2">
      <c r="B4" s="96"/>
      <c r="C4" s="96"/>
      <c r="D4" s="97"/>
      <c r="E4" s="97"/>
      <c r="F4" s="97"/>
      <c r="G4" s="97"/>
    </row>
    <row r="5" spans="2:8" x14ac:dyDescent="0.2">
      <c r="B5" s="96"/>
      <c r="C5" s="96"/>
      <c r="D5" s="97"/>
      <c r="E5" s="97"/>
      <c r="F5" s="97"/>
      <c r="G5" s="97"/>
    </row>
    <row r="6" spans="2:8" x14ac:dyDescent="0.2">
      <c r="B6" s="95" t="s">
        <v>3</v>
      </c>
      <c r="C6" s="95"/>
      <c r="D6" s="95"/>
      <c r="E6" s="95"/>
      <c r="F6" s="95"/>
      <c r="G6" s="95"/>
    </row>
    <row r="7" spans="2:8" ht="12" customHeight="1" x14ac:dyDescent="0.2">
      <c r="B7" s="98" t="s">
        <v>71</v>
      </c>
      <c r="C7" s="99"/>
      <c r="D7" s="99"/>
      <c r="E7" s="99"/>
      <c r="F7" s="99"/>
      <c r="G7" s="100"/>
    </row>
    <row r="8" spans="2:8" ht="12" customHeight="1" x14ac:dyDescent="0.2">
      <c r="B8" s="101" t="s">
        <v>4</v>
      </c>
      <c r="C8" s="102"/>
      <c r="D8" s="102"/>
      <c r="E8" s="102"/>
      <c r="F8" s="102"/>
      <c r="G8" s="103"/>
    </row>
    <row r="9" spans="2:8" x14ac:dyDescent="0.2">
      <c r="B9" s="96" t="s">
        <v>29</v>
      </c>
      <c r="C9" s="96"/>
      <c r="D9" s="96"/>
      <c r="E9" s="96"/>
      <c r="F9" s="96"/>
      <c r="G9" s="96"/>
    </row>
    <row r="10" spans="2:8" x14ac:dyDescent="0.2">
      <c r="B10" s="95" t="s">
        <v>5</v>
      </c>
      <c r="C10" s="95"/>
      <c r="D10" s="95"/>
      <c r="E10" s="3"/>
      <c r="F10" s="6" t="s">
        <v>6</v>
      </c>
      <c r="G10" s="6" t="s">
        <v>7</v>
      </c>
    </row>
    <row r="11" spans="2:8" x14ac:dyDescent="0.2">
      <c r="B11" s="95" t="s">
        <v>8</v>
      </c>
      <c r="C11" s="95"/>
      <c r="D11" s="95"/>
      <c r="E11" s="95"/>
      <c r="F11" s="95"/>
      <c r="G11" s="95"/>
    </row>
    <row r="12" spans="2:8" ht="12.75" x14ac:dyDescent="0.2">
      <c r="B12" s="119" t="s">
        <v>28</v>
      </c>
      <c r="C12" s="119"/>
      <c r="D12" s="119"/>
      <c r="E12" s="119"/>
      <c r="F12" s="119"/>
      <c r="G12" s="4"/>
    </row>
    <row r="13" spans="2:8" ht="13.5" thickBot="1" x14ac:dyDescent="0.25">
      <c r="B13" s="120"/>
      <c r="C13" s="104"/>
      <c r="D13" s="104"/>
      <c r="E13" s="105"/>
      <c r="F13" s="7"/>
      <c r="G13" s="22"/>
    </row>
    <row r="14" spans="2:8" ht="12.75" thickBot="1" x14ac:dyDescent="0.25">
      <c r="B14" s="106" t="s">
        <v>9</v>
      </c>
      <c r="C14" s="107"/>
      <c r="D14" s="107"/>
      <c r="E14" s="107"/>
      <c r="F14" s="107"/>
      <c r="G14" s="8">
        <f>SUM(G12:G13)</f>
        <v>0</v>
      </c>
      <c r="H14" s="5"/>
    </row>
    <row r="15" spans="2:8" ht="12.75" thickBot="1" x14ac:dyDescent="0.25"/>
    <row r="16" spans="2:8" ht="12.75" thickBot="1" x14ac:dyDescent="0.25">
      <c r="B16" s="106" t="s">
        <v>19</v>
      </c>
      <c r="C16" s="107"/>
      <c r="D16" s="107"/>
      <c r="E16" s="107"/>
      <c r="F16" s="107"/>
      <c r="G16" s="8">
        <f>$G$14*H16</f>
        <v>0</v>
      </c>
      <c r="H16" s="5">
        <v>0.8679</v>
      </c>
    </row>
    <row r="17" spans="2:8" ht="12.75" thickBot="1" x14ac:dyDescent="0.25"/>
    <row r="18" spans="2:8" ht="12.75" thickBot="1" x14ac:dyDescent="0.25">
      <c r="B18" s="106" t="s">
        <v>20</v>
      </c>
      <c r="C18" s="107"/>
      <c r="D18" s="107"/>
      <c r="E18" s="107"/>
      <c r="F18" s="107"/>
      <c r="G18" s="8">
        <f>$G$14*H18</f>
        <v>0</v>
      </c>
      <c r="H18" s="5">
        <v>0.10680000000000001</v>
      </c>
    </row>
    <row r="19" spans="2:8" ht="12.75" thickBot="1" x14ac:dyDescent="0.25"/>
    <row r="20" spans="2:8" ht="12.75" thickBot="1" x14ac:dyDescent="0.25">
      <c r="B20" s="106" t="s">
        <v>21</v>
      </c>
      <c r="C20" s="107"/>
      <c r="D20" s="107"/>
      <c r="E20" s="107"/>
      <c r="F20" s="107"/>
      <c r="G20" s="8">
        <f>$G$14*H20</f>
        <v>0</v>
      </c>
      <c r="H20" s="5">
        <v>3.3500000000000002E-2</v>
      </c>
    </row>
    <row r="21" spans="2:8" ht="12.75" thickBot="1" x14ac:dyDescent="0.25"/>
    <row r="22" spans="2:8" ht="12.75" thickBot="1" x14ac:dyDescent="0.25">
      <c r="B22" s="106" t="s">
        <v>18</v>
      </c>
      <c r="C22" s="107"/>
      <c r="D22" s="107"/>
      <c r="E22" s="107"/>
      <c r="F22" s="107"/>
      <c r="G22" s="8">
        <f>SUM(G14:G20)</f>
        <v>0</v>
      </c>
      <c r="H22" s="5"/>
    </row>
    <row r="23" spans="2:8" ht="12.75" thickBot="1" x14ac:dyDescent="0.25"/>
    <row r="24" spans="2:8" ht="12" customHeight="1" thickBot="1" x14ac:dyDescent="0.25">
      <c r="B24" s="108" t="s">
        <v>69</v>
      </c>
      <c r="C24" s="109"/>
      <c r="D24" s="109"/>
      <c r="E24" s="109"/>
      <c r="F24" s="109"/>
      <c r="G24" s="8">
        <f>G22*H24</f>
        <v>0</v>
      </c>
      <c r="H24" s="5">
        <v>0.22189999999999999</v>
      </c>
    </row>
    <row r="25" spans="2:8" ht="12.75" thickBot="1" x14ac:dyDescent="0.25">
      <c r="B25" s="59"/>
    </row>
    <row r="26" spans="2:8" ht="12.75" thickBot="1" x14ac:dyDescent="0.25">
      <c r="B26" s="9" t="s">
        <v>22</v>
      </c>
      <c r="C26" s="10"/>
      <c r="D26" s="10"/>
      <c r="E26" s="10"/>
      <c r="F26" s="10"/>
      <c r="G26" s="23">
        <f>(G$22/(1-($H$26)))*$H$26</f>
        <v>0</v>
      </c>
      <c r="H26" s="5">
        <v>8.6499999999999994E-2</v>
      </c>
    </row>
    <row r="27" spans="2:8" ht="12.75" thickBot="1" x14ac:dyDescent="0.25"/>
    <row r="28" spans="2:8" ht="12.75" thickBot="1" x14ac:dyDescent="0.25">
      <c r="B28" s="9" t="s">
        <v>17</v>
      </c>
      <c r="C28" s="10"/>
      <c r="D28" s="10"/>
      <c r="E28" s="10"/>
      <c r="F28" s="10"/>
      <c r="G28" s="8">
        <f>G22+G24+G26</f>
        <v>0</v>
      </c>
      <c r="H28" s="5"/>
    </row>
    <row r="29" spans="2:8" ht="12.75" thickBot="1" x14ac:dyDescent="0.25"/>
    <row r="30" spans="2:8" x14ac:dyDescent="0.2">
      <c r="B30" s="15"/>
      <c r="C30" s="17" t="s">
        <v>10</v>
      </c>
      <c r="D30" s="13" t="s">
        <v>24</v>
      </c>
      <c r="E30" s="12" t="s">
        <v>25</v>
      </c>
      <c r="F30" s="20" t="s">
        <v>26</v>
      </c>
      <c r="G30" s="11" t="s">
        <v>27</v>
      </c>
    </row>
    <row r="31" spans="2:8" ht="12.75" thickBot="1" x14ac:dyDescent="0.25">
      <c r="B31" s="16" t="s">
        <v>23</v>
      </c>
      <c r="C31" s="18">
        <v>220</v>
      </c>
      <c r="D31" s="14">
        <f>G28/C31</f>
        <v>0</v>
      </c>
      <c r="E31" s="19">
        <v>1</v>
      </c>
      <c r="F31" s="19">
        <v>1</v>
      </c>
      <c r="G31" s="21">
        <f>E31*(D31*F31)</f>
        <v>0</v>
      </c>
      <c r="H31" s="5"/>
    </row>
    <row r="33" spans="2:8" ht="12" customHeight="1" x14ac:dyDescent="0.2">
      <c r="H33" s="5"/>
    </row>
    <row r="34" spans="2:8" ht="35.1" customHeight="1" x14ac:dyDescent="0.2">
      <c r="B34" s="124" t="s">
        <v>11</v>
      </c>
      <c r="C34" s="125"/>
      <c r="D34" s="125"/>
      <c r="E34" s="125"/>
      <c r="F34" s="125"/>
      <c r="G34" s="126"/>
    </row>
    <row r="35" spans="2:8" ht="23.25" customHeight="1" x14ac:dyDescent="0.2">
      <c r="B35" s="110" t="s">
        <v>12</v>
      </c>
      <c r="C35" s="111"/>
      <c r="D35" s="111"/>
      <c r="E35" s="111"/>
      <c r="F35" s="111"/>
      <c r="G35" s="112"/>
    </row>
    <row r="36" spans="2:8" ht="64.5" customHeight="1" x14ac:dyDescent="0.2">
      <c r="B36" s="113" t="s">
        <v>30</v>
      </c>
      <c r="C36" s="114"/>
      <c r="D36" s="114"/>
      <c r="E36" s="114"/>
      <c r="F36" s="114"/>
      <c r="G36" s="115"/>
    </row>
    <row r="37" spans="2:8" ht="24" customHeight="1" x14ac:dyDescent="0.2">
      <c r="B37" s="116" t="s">
        <v>13</v>
      </c>
      <c r="C37" s="117"/>
      <c r="D37" s="117"/>
      <c r="E37" s="117"/>
      <c r="F37" s="117"/>
      <c r="G37" s="118"/>
    </row>
    <row r="38" spans="2:8" ht="35.1" customHeight="1" x14ac:dyDescent="0.2">
      <c r="B38" s="121" t="s">
        <v>16</v>
      </c>
      <c r="C38" s="122"/>
      <c r="D38" s="122"/>
      <c r="E38" s="122"/>
      <c r="F38" s="122"/>
      <c r="G38" s="123"/>
    </row>
    <row r="39" spans="2:8" ht="23.25" customHeight="1" x14ac:dyDescent="0.2">
      <c r="B39" s="110" t="s">
        <v>14</v>
      </c>
      <c r="C39" s="111"/>
      <c r="D39" s="111"/>
      <c r="E39" s="111"/>
      <c r="F39" s="111"/>
      <c r="G39" s="112"/>
    </row>
    <row r="40" spans="2:8" ht="15" customHeight="1" x14ac:dyDescent="0.2"/>
    <row r="42" spans="2:8" x14ac:dyDescent="0.2">
      <c r="D42" s="60" t="s">
        <v>31</v>
      </c>
      <c r="E42" s="61"/>
      <c r="F42" s="61"/>
    </row>
    <row r="43" spans="2:8" x14ac:dyDescent="0.2">
      <c r="D43" s="62"/>
      <c r="E43" s="63"/>
      <c r="F43" s="64"/>
    </row>
    <row r="44" spans="2:8" x14ac:dyDescent="0.2">
      <c r="D44" s="65" t="s">
        <v>32</v>
      </c>
      <c r="E44" s="66"/>
      <c r="F44" s="64"/>
    </row>
    <row r="45" spans="2:8" x14ac:dyDescent="0.2">
      <c r="D45" s="67" t="s">
        <v>33</v>
      </c>
      <c r="E45" s="68">
        <v>0.2</v>
      </c>
      <c r="F45" s="64"/>
    </row>
    <row r="46" spans="2:8" x14ac:dyDescent="0.2">
      <c r="D46" s="67" t="s">
        <v>34</v>
      </c>
      <c r="E46" s="68">
        <v>0.08</v>
      </c>
      <c r="F46" s="64"/>
    </row>
    <row r="47" spans="2:8" x14ac:dyDescent="0.2">
      <c r="D47" s="67" t="s">
        <v>67</v>
      </c>
      <c r="E47" s="68">
        <v>0.03</v>
      </c>
      <c r="F47" s="64"/>
    </row>
    <row r="48" spans="2:8" x14ac:dyDescent="0.2">
      <c r="D48" s="67" t="s">
        <v>68</v>
      </c>
      <c r="E48" s="68">
        <v>1.7999999999999999E-2</v>
      </c>
      <c r="F48" s="64"/>
    </row>
    <row r="49" spans="4:6" x14ac:dyDescent="0.2">
      <c r="D49" s="67" t="s">
        <v>35</v>
      </c>
      <c r="E49" s="68">
        <v>2.5000000000000001E-2</v>
      </c>
      <c r="F49" s="64"/>
    </row>
    <row r="50" spans="4:6" x14ac:dyDescent="0.2">
      <c r="D50" s="67" t="s">
        <v>36</v>
      </c>
      <c r="E50" s="68">
        <v>6.0000000000000001E-3</v>
      </c>
      <c r="F50" s="64"/>
    </row>
    <row r="51" spans="4:6" x14ac:dyDescent="0.2">
      <c r="D51" s="67" t="s">
        <v>37</v>
      </c>
      <c r="E51" s="68">
        <v>1.4999999999999999E-2</v>
      </c>
      <c r="F51" s="64"/>
    </row>
    <row r="52" spans="4:6" x14ac:dyDescent="0.2">
      <c r="D52" s="67" t="s">
        <v>38</v>
      </c>
      <c r="E52" s="68">
        <v>0.01</v>
      </c>
      <c r="F52" s="64"/>
    </row>
    <row r="53" spans="4:6" x14ac:dyDescent="0.2">
      <c r="D53" s="67" t="s">
        <v>39</v>
      </c>
      <c r="E53" s="68">
        <v>2E-3</v>
      </c>
      <c r="F53" s="64"/>
    </row>
    <row r="54" spans="4:6" x14ac:dyDescent="0.2">
      <c r="D54" s="69" t="s">
        <v>40</v>
      </c>
      <c r="E54" s="70">
        <f>SUM(E45:E53)</f>
        <v>0.38600000000000012</v>
      </c>
      <c r="F54" s="64"/>
    </row>
    <row r="55" spans="4:6" x14ac:dyDescent="0.2">
      <c r="D55" s="71"/>
      <c r="E55" s="71"/>
      <c r="F55" s="71"/>
    </row>
    <row r="56" spans="4:6" x14ac:dyDescent="0.2">
      <c r="D56" s="65" t="s">
        <v>41</v>
      </c>
      <c r="E56" s="72"/>
      <c r="F56" s="64"/>
    </row>
    <row r="57" spans="4:6" x14ac:dyDescent="0.2">
      <c r="D57" s="67" t="s">
        <v>42</v>
      </c>
      <c r="E57" s="68">
        <v>0.18390000000000001</v>
      </c>
      <c r="F57" s="64"/>
    </row>
    <row r="58" spans="4:6" x14ac:dyDescent="0.2">
      <c r="D58" s="67" t="s">
        <v>43</v>
      </c>
      <c r="E58" s="68">
        <v>0.1103</v>
      </c>
      <c r="F58" s="64"/>
    </row>
    <row r="59" spans="4:6" x14ac:dyDescent="0.2">
      <c r="D59" s="67" t="s">
        <v>44</v>
      </c>
      <c r="E59" s="68">
        <v>1.9300000000000001E-2</v>
      </c>
      <c r="F59" s="64"/>
    </row>
    <row r="60" spans="4:6" x14ac:dyDescent="0.2">
      <c r="D60" s="69" t="s">
        <v>40</v>
      </c>
      <c r="E60" s="70">
        <f>SUM(E57:E59)</f>
        <v>0.3135</v>
      </c>
      <c r="F60" s="64"/>
    </row>
    <row r="61" spans="4:6" x14ac:dyDescent="0.2">
      <c r="D61" s="71"/>
      <c r="E61" s="71"/>
      <c r="F61" s="71"/>
    </row>
    <row r="62" spans="4:6" x14ac:dyDescent="0.2">
      <c r="D62" s="65" t="s">
        <v>45</v>
      </c>
      <c r="E62" s="72"/>
      <c r="F62" s="73"/>
    </row>
    <row r="63" spans="4:6" x14ac:dyDescent="0.2">
      <c r="D63" s="67" t="s">
        <v>46</v>
      </c>
      <c r="E63" s="68">
        <v>0.1103</v>
      </c>
      <c r="F63" s="64"/>
    </row>
    <row r="64" spans="4:6" x14ac:dyDescent="0.2">
      <c r="D64" s="67" t="s">
        <v>47</v>
      </c>
      <c r="E64" s="68">
        <v>5.4899999999999997E-2</v>
      </c>
      <c r="F64" s="64"/>
    </row>
    <row r="65" spans="4:6" x14ac:dyDescent="0.2">
      <c r="D65" s="69" t="s">
        <v>40</v>
      </c>
      <c r="E65" s="70">
        <f>SUM(E63:E64)</f>
        <v>0.16519999999999999</v>
      </c>
      <c r="F65" s="64"/>
    </row>
    <row r="66" spans="4:6" x14ac:dyDescent="0.2">
      <c r="D66" s="71"/>
      <c r="E66" s="71"/>
      <c r="F66" s="71"/>
    </row>
    <row r="67" spans="4:6" x14ac:dyDescent="0.2">
      <c r="D67" s="65" t="s">
        <v>48</v>
      </c>
      <c r="E67" s="72"/>
      <c r="F67" s="73"/>
    </row>
    <row r="68" spans="4:6" x14ac:dyDescent="0.2">
      <c r="D68" s="67" t="s">
        <v>49</v>
      </c>
      <c r="E68" s="68">
        <f>+ROUND(E60*E54,4)</f>
        <v>0.121</v>
      </c>
      <c r="F68" s="64"/>
    </row>
    <row r="69" spans="4:6" x14ac:dyDescent="0.2">
      <c r="D69" s="67" t="s">
        <v>50</v>
      </c>
      <c r="E69" s="68">
        <f>+ROUND(E46*E58,4)</f>
        <v>8.8000000000000005E-3</v>
      </c>
      <c r="F69" s="64"/>
    </row>
    <row r="70" spans="4:6" x14ac:dyDescent="0.2">
      <c r="D70" s="71"/>
      <c r="E70" s="71"/>
      <c r="F70" s="71"/>
    </row>
    <row r="71" spans="4:6" x14ac:dyDescent="0.2">
      <c r="D71" s="69" t="s">
        <v>51</v>
      </c>
      <c r="E71" s="70"/>
      <c r="F71" s="73"/>
    </row>
    <row r="72" spans="4:6" x14ac:dyDescent="0.2">
      <c r="D72" s="71"/>
      <c r="E72" s="71"/>
      <c r="F72" s="71"/>
    </row>
    <row r="73" spans="4:6" x14ac:dyDescent="0.2">
      <c r="D73" s="74"/>
      <c r="E73" s="75"/>
      <c r="F73" s="75"/>
    </row>
    <row r="74" spans="4:6" x14ac:dyDescent="0.2">
      <c r="D74" s="60"/>
      <c r="E74" s="61"/>
      <c r="F74" s="61"/>
    </row>
    <row r="75" spans="4:6" x14ac:dyDescent="0.2">
      <c r="D75" s="76" t="s">
        <v>52</v>
      </c>
      <c r="E75" s="71"/>
      <c r="F75" s="71"/>
    </row>
    <row r="76" spans="4:6" ht="12.75" thickBot="1" x14ac:dyDescent="0.25">
      <c r="D76" s="76"/>
      <c r="E76" s="71"/>
      <c r="F76" s="71"/>
    </row>
    <row r="77" spans="4:6" x14ac:dyDescent="0.2">
      <c r="D77" s="77" t="s">
        <v>53</v>
      </c>
      <c r="E77" s="78" t="s">
        <v>54</v>
      </c>
      <c r="F77" s="79">
        <v>0.05</v>
      </c>
    </row>
    <row r="78" spans="4:6" x14ac:dyDescent="0.2">
      <c r="D78" s="80" t="s">
        <v>55</v>
      </c>
      <c r="E78" s="81" t="s">
        <v>56</v>
      </c>
      <c r="F78" s="82">
        <v>2.5000000000000001E-3</v>
      </c>
    </row>
    <row r="79" spans="4:6" x14ac:dyDescent="0.2">
      <c r="D79" s="80" t="s">
        <v>57</v>
      </c>
      <c r="E79" s="81" t="s">
        <v>58</v>
      </c>
      <c r="F79" s="82">
        <v>0.05</v>
      </c>
    </row>
    <row r="80" spans="4:6" x14ac:dyDescent="0.2">
      <c r="D80" s="80" t="s">
        <v>59</v>
      </c>
      <c r="E80" s="81" t="s">
        <v>60</v>
      </c>
      <c r="F80" s="82">
        <v>0.01</v>
      </c>
    </row>
    <row r="81" spans="4:6" x14ac:dyDescent="0.2">
      <c r="D81" s="83" t="s">
        <v>61</v>
      </c>
      <c r="E81" s="127" t="s">
        <v>62</v>
      </c>
      <c r="F81" s="82">
        <v>0.05</v>
      </c>
    </row>
    <row r="82" spans="4:6" ht="12.75" thickBot="1" x14ac:dyDescent="0.25">
      <c r="D82" s="84" t="s">
        <v>63</v>
      </c>
      <c r="E82" s="128"/>
      <c r="F82" s="85">
        <v>3.6499999999999998E-2</v>
      </c>
    </row>
    <row r="83" spans="4:6" x14ac:dyDescent="0.2">
      <c r="D83" s="86" t="s">
        <v>64</v>
      </c>
      <c r="E83" s="87"/>
      <c r="F83" s="88"/>
    </row>
    <row r="84" spans="4:6" ht="12.75" thickBot="1" x14ac:dyDescent="0.25">
      <c r="D84" s="89" t="s">
        <v>65</v>
      </c>
      <c r="E84" s="90"/>
      <c r="F84" s="91"/>
    </row>
    <row r="85" spans="4:6" ht="23.25" thickBot="1" x14ac:dyDescent="0.25">
      <c r="D85" s="92" t="s">
        <v>66</v>
      </c>
      <c r="E85" s="93"/>
      <c r="F85" s="94">
        <f>ROUND((((1+F77+F78)*(1+F79)*(1+F80))/(1-(F81+F82))-1),4)</f>
        <v>0.22189999999999999</v>
      </c>
    </row>
  </sheetData>
  <mergeCells count="27">
    <mergeCell ref="B38:G38"/>
    <mergeCell ref="B39:G39"/>
    <mergeCell ref="E81:E82"/>
    <mergeCell ref="B37:G37"/>
    <mergeCell ref="B12:F12"/>
    <mergeCell ref="B13:E13"/>
    <mergeCell ref="B14:F14"/>
    <mergeCell ref="B16:F16"/>
    <mergeCell ref="B18:F18"/>
    <mergeCell ref="B20:F20"/>
    <mergeCell ref="B22:F22"/>
    <mergeCell ref="B24:F24"/>
    <mergeCell ref="B34:G34"/>
    <mergeCell ref="B35:G35"/>
    <mergeCell ref="B36:G36"/>
    <mergeCell ref="B11:G11"/>
    <mergeCell ref="B2:G2"/>
    <mergeCell ref="B3:C3"/>
    <mergeCell ref="E3:G3"/>
    <mergeCell ref="B4:C5"/>
    <mergeCell ref="D4:D5"/>
    <mergeCell ref="E4:G5"/>
    <mergeCell ref="B6:G6"/>
    <mergeCell ref="B7:G7"/>
    <mergeCell ref="B8:G8"/>
    <mergeCell ref="B9:G9"/>
    <mergeCell ref="B10:D10"/>
  </mergeCells>
  <pageMargins left="0.51181102362204722" right="0.51181102362204722" top="0.78740157480314965" bottom="0.78740157480314965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3D96-8325-4CF9-89AA-713D965530EF}">
  <dimension ref="B1:H86"/>
  <sheetViews>
    <sheetView workbookViewId="0">
      <selection activeCell="G12" sqref="G12"/>
    </sheetView>
  </sheetViews>
  <sheetFormatPr defaultColWidth="9" defaultRowHeight="12" x14ac:dyDescent="0.2"/>
  <cols>
    <col min="1" max="1" width="2.42578125" style="2" customWidth="1"/>
    <col min="2" max="2" width="17.42578125" style="2" customWidth="1"/>
    <col min="3" max="3" width="4.7109375" style="2" bestFit="1" customWidth="1"/>
    <col min="4" max="4" width="22.42578125" style="2" customWidth="1"/>
    <col min="5" max="5" width="25.42578125" style="2" bestFit="1" customWidth="1"/>
    <col min="6" max="6" width="11.5703125" style="2" customWidth="1"/>
    <col min="7" max="7" width="16" style="2" customWidth="1"/>
    <col min="8" max="8" width="0.140625" style="2" customWidth="1"/>
    <col min="9" max="16384" width="9" style="2"/>
  </cols>
  <sheetData>
    <row r="1" spans="2:8" x14ac:dyDescent="0.2">
      <c r="B1" s="1"/>
      <c r="C1" s="1"/>
      <c r="D1" s="1"/>
      <c r="E1" s="1"/>
      <c r="F1" s="1"/>
      <c r="G1" s="1"/>
    </row>
    <row r="2" spans="2:8" x14ac:dyDescent="0.2">
      <c r="B2" s="95"/>
      <c r="C2" s="95"/>
      <c r="D2" s="95"/>
      <c r="E2" s="95"/>
      <c r="F2" s="95"/>
      <c r="G2" s="95"/>
    </row>
    <row r="3" spans="2:8" x14ac:dyDescent="0.2">
      <c r="B3" s="95" t="s">
        <v>0</v>
      </c>
      <c r="C3" s="95"/>
      <c r="D3" s="6" t="s">
        <v>1</v>
      </c>
      <c r="E3" s="95" t="s">
        <v>2</v>
      </c>
      <c r="F3" s="95"/>
      <c r="G3" s="95"/>
    </row>
    <row r="4" spans="2:8" x14ac:dyDescent="0.2">
      <c r="B4" s="96"/>
      <c r="C4" s="96"/>
      <c r="D4" s="97"/>
      <c r="E4" s="97"/>
      <c r="F4" s="97"/>
      <c r="G4" s="97"/>
    </row>
    <row r="5" spans="2:8" x14ac:dyDescent="0.2">
      <c r="B5" s="96"/>
      <c r="C5" s="96"/>
      <c r="D5" s="97"/>
      <c r="E5" s="97"/>
      <c r="F5" s="97"/>
      <c r="G5" s="97"/>
    </row>
    <row r="6" spans="2:8" x14ac:dyDescent="0.2">
      <c r="B6" s="95" t="s">
        <v>3</v>
      </c>
      <c r="C6" s="95"/>
      <c r="D6" s="95"/>
      <c r="E6" s="95"/>
      <c r="F6" s="95"/>
      <c r="G6" s="95"/>
    </row>
    <row r="7" spans="2:8" ht="12" customHeight="1" x14ac:dyDescent="0.2">
      <c r="B7" s="98" t="s">
        <v>70</v>
      </c>
      <c r="C7" s="99"/>
      <c r="D7" s="99"/>
      <c r="E7" s="99"/>
      <c r="F7" s="99"/>
      <c r="G7" s="100"/>
    </row>
    <row r="8" spans="2:8" ht="12" customHeight="1" x14ac:dyDescent="0.2">
      <c r="B8" s="101" t="s">
        <v>4</v>
      </c>
      <c r="C8" s="102"/>
      <c r="D8" s="102"/>
      <c r="E8" s="102"/>
      <c r="F8" s="102"/>
      <c r="G8" s="103"/>
    </row>
    <row r="9" spans="2:8" x14ac:dyDescent="0.2">
      <c r="B9" s="96" t="s">
        <v>29</v>
      </c>
      <c r="C9" s="96"/>
      <c r="D9" s="96"/>
      <c r="E9" s="96"/>
      <c r="F9" s="96"/>
      <c r="G9" s="96"/>
    </row>
    <row r="10" spans="2:8" x14ac:dyDescent="0.2">
      <c r="B10" s="95" t="s">
        <v>5</v>
      </c>
      <c r="C10" s="95"/>
      <c r="D10" s="95"/>
      <c r="E10" s="3"/>
      <c r="F10" s="6" t="s">
        <v>6</v>
      </c>
      <c r="G10" s="6" t="s">
        <v>7</v>
      </c>
    </row>
    <row r="11" spans="2:8" x14ac:dyDescent="0.2">
      <c r="B11" s="95" t="s">
        <v>8</v>
      </c>
      <c r="C11" s="95"/>
      <c r="D11" s="95"/>
      <c r="E11" s="95"/>
      <c r="F11" s="95"/>
      <c r="G11" s="95"/>
    </row>
    <row r="12" spans="2:8" ht="12.75" x14ac:dyDescent="0.2">
      <c r="B12" s="119" t="s">
        <v>28</v>
      </c>
      <c r="C12" s="119"/>
      <c r="D12" s="119"/>
      <c r="E12" s="119"/>
      <c r="F12" s="119"/>
      <c r="G12" s="4"/>
    </row>
    <row r="13" spans="2:8" ht="13.5" thickBot="1" x14ac:dyDescent="0.25">
      <c r="B13" s="120" t="s">
        <v>15</v>
      </c>
      <c r="C13" s="104"/>
      <c r="D13" s="104"/>
      <c r="E13" s="105"/>
      <c r="F13" s="7"/>
      <c r="G13" s="22">
        <f>G12*0.2</f>
        <v>0</v>
      </c>
    </row>
    <row r="14" spans="2:8" ht="12.75" thickBot="1" x14ac:dyDescent="0.25">
      <c r="B14" s="106" t="s">
        <v>9</v>
      </c>
      <c r="C14" s="107"/>
      <c r="D14" s="107"/>
      <c r="E14" s="107"/>
      <c r="F14" s="107"/>
      <c r="G14" s="8">
        <f>SUM(G12:G13)</f>
        <v>0</v>
      </c>
      <c r="H14" s="5"/>
    </row>
    <row r="15" spans="2:8" ht="12.75" thickBot="1" x14ac:dyDescent="0.25"/>
    <row r="16" spans="2:8" ht="12.75" thickBot="1" x14ac:dyDescent="0.25">
      <c r="B16" s="106" t="s">
        <v>19</v>
      </c>
      <c r="C16" s="107"/>
      <c r="D16" s="107"/>
      <c r="E16" s="107"/>
      <c r="F16" s="107"/>
      <c r="G16" s="8">
        <f>$G$14*H16</f>
        <v>0</v>
      </c>
      <c r="H16" s="5">
        <v>0.8679</v>
      </c>
    </row>
    <row r="17" spans="2:8" ht="12.75" thickBot="1" x14ac:dyDescent="0.25"/>
    <row r="18" spans="2:8" ht="12.75" thickBot="1" x14ac:dyDescent="0.25">
      <c r="B18" s="106" t="s">
        <v>20</v>
      </c>
      <c r="C18" s="107"/>
      <c r="D18" s="107"/>
      <c r="E18" s="107"/>
      <c r="F18" s="107"/>
      <c r="G18" s="8">
        <f>$G$14*H18</f>
        <v>0</v>
      </c>
      <c r="H18" s="5">
        <v>0.10680000000000001</v>
      </c>
    </row>
    <row r="19" spans="2:8" ht="12.75" thickBot="1" x14ac:dyDescent="0.25"/>
    <row r="20" spans="2:8" ht="12.75" thickBot="1" x14ac:dyDescent="0.25">
      <c r="B20" s="106" t="s">
        <v>21</v>
      </c>
      <c r="C20" s="107"/>
      <c r="D20" s="107"/>
      <c r="E20" s="107"/>
      <c r="F20" s="107"/>
      <c r="G20" s="8">
        <f>$G$14*H20</f>
        <v>0</v>
      </c>
      <c r="H20" s="5">
        <v>3.3500000000000002E-2</v>
      </c>
    </row>
    <row r="21" spans="2:8" ht="12.75" thickBot="1" x14ac:dyDescent="0.25"/>
    <row r="22" spans="2:8" ht="12.75" thickBot="1" x14ac:dyDescent="0.25">
      <c r="B22" s="106" t="s">
        <v>18</v>
      </c>
      <c r="C22" s="107"/>
      <c r="D22" s="107"/>
      <c r="E22" s="107"/>
      <c r="F22" s="107"/>
      <c r="G22" s="8">
        <f>SUM(G14:G20)</f>
        <v>0</v>
      </c>
      <c r="H22" s="5"/>
    </row>
    <row r="23" spans="2:8" ht="12.75" thickBot="1" x14ac:dyDescent="0.25"/>
    <row r="24" spans="2:8" ht="12" customHeight="1" thickBot="1" x14ac:dyDescent="0.25">
      <c r="B24" s="108" t="s">
        <v>69</v>
      </c>
      <c r="C24" s="109"/>
      <c r="D24" s="109"/>
      <c r="E24" s="109"/>
      <c r="F24" s="109"/>
      <c r="G24" s="8">
        <f>G22*H24</f>
        <v>0</v>
      </c>
      <c r="H24" s="5">
        <v>0.22189999999999999</v>
      </c>
    </row>
    <row r="25" spans="2:8" ht="12.75" thickBot="1" x14ac:dyDescent="0.25"/>
    <row r="26" spans="2:8" ht="12.75" thickBot="1" x14ac:dyDescent="0.25">
      <c r="B26" s="9" t="s">
        <v>22</v>
      </c>
      <c r="C26" s="10"/>
      <c r="D26" s="10"/>
      <c r="E26" s="10"/>
      <c r="F26" s="10"/>
      <c r="G26" s="23">
        <f>(G$22/(1-($H$26)))*$H$26</f>
        <v>0</v>
      </c>
      <c r="H26" s="5">
        <v>8.6499999999999994E-2</v>
      </c>
    </row>
    <row r="27" spans="2:8" ht="12.75" thickBot="1" x14ac:dyDescent="0.25"/>
    <row r="28" spans="2:8" ht="12.75" thickBot="1" x14ac:dyDescent="0.25">
      <c r="B28" s="9" t="s">
        <v>17</v>
      </c>
      <c r="C28" s="10"/>
      <c r="D28" s="10"/>
      <c r="E28" s="10"/>
      <c r="F28" s="10"/>
      <c r="G28" s="8">
        <f>G22+G24+G26</f>
        <v>0</v>
      </c>
      <c r="H28" s="5"/>
    </row>
    <row r="29" spans="2:8" ht="12.75" thickBot="1" x14ac:dyDescent="0.25"/>
    <row r="30" spans="2:8" x14ac:dyDescent="0.2">
      <c r="B30" s="15"/>
      <c r="C30" s="17" t="s">
        <v>10</v>
      </c>
      <c r="D30" s="13" t="s">
        <v>24</v>
      </c>
      <c r="E30" s="12" t="s">
        <v>25</v>
      </c>
      <c r="F30" s="20" t="s">
        <v>26</v>
      </c>
      <c r="G30" s="11" t="s">
        <v>27</v>
      </c>
    </row>
    <row r="31" spans="2:8" ht="12.75" thickBot="1" x14ac:dyDescent="0.25">
      <c r="B31" s="16" t="s">
        <v>23</v>
      </c>
      <c r="C31" s="18">
        <v>220</v>
      </c>
      <c r="D31" s="14">
        <f>G28/C31</f>
        <v>0</v>
      </c>
      <c r="E31" s="19">
        <v>1</v>
      </c>
      <c r="F31" s="19">
        <v>1</v>
      </c>
      <c r="G31" s="21">
        <f>E31*(D31*F31)</f>
        <v>0</v>
      </c>
      <c r="H31" s="5"/>
    </row>
    <row r="33" spans="2:8" ht="12" customHeight="1" x14ac:dyDescent="0.2">
      <c r="H33" s="5"/>
    </row>
    <row r="34" spans="2:8" ht="35.1" customHeight="1" x14ac:dyDescent="0.2">
      <c r="B34" s="124" t="s">
        <v>11</v>
      </c>
      <c r="C34" s="125"/>
      <c r="D34" s="125"/>
      <c r="E34" s="125"/>
      <c r="F34" s="125"/>
      <c r="G34" s="126"/>
    </row>
    <row r="35" spans="2:8" ht="23.25" customHeight="1" x14ac:dyDescent="0.2">
      <c r="B35" s="110" t="s">
        <v>12</v>
      </c>
      <c r="C35" s="111"/>
      <c r="D35" s="111"/>
      <c r="E35" s="111"/>
      <c r="F35" s="111"/>
      <c r="G35" s="112"/>
    </row>
    <row r="36" spans="2:8" ht="64.5" customHeight="1" x14ac:dyDescent="0.2">
      <c r="B36" s="113" t="s">
        <v>30</v>
      </c>
      <c r="C36" s="114"/>
      <c r="D36" s="114"/>
      <c r="E36" s="114"/>
      <c r="F36" s="114"/>
      <c r="G36" s="115"/>
    </row>
    <row r="37" spans="2:8" ht="24" customHeight="1" x14ac:dyDescent="0.2">
      <c r="B37" s="116" t="s">
        <v>13</v>
      </c>
      <c r="C37" s="117"/>
      <c r="D37" s="117"/>
      <c r="E37" s="117"/>
      <c r="F37" s="117"/>
      <c r="G37" s="118"/>
    </row>
    <row r="38" spans="2:8" ht="35.1" customHeight="1" x14ac:dyDescent="0.2">
      <c r="B38" s="121" t="s">
        <v>16</v>
      </c>
      <c r="C38" s="122"/>
      <c r="D38" s="122"/>
      <c r="E38" s="122"/>
      <c r="F38" s="122"/>
      <c r="G38" s="123"/>
    </row>
    <row r="39" spans="2:8" ht="23.25" customHeight="1" x14ac:dyDescent="0.2">
      <c r="B39" s="110" t="s">
        <v>14</v>
      </c>
      <c r="C39" s="111"/>
      <c r="D39" s="111"/>
      <c r="E39" s="111"/>
      <c r="F39" s="111"/>
      <c r="G39" s="112"/>
    </row>
    <row r="40" spans="2:8" ht="15" customHeight="1" x14ac:dyDescent="0.2"/>
    <row r="41" spans="2:8" ht="15" customHeight="1" x14ac:dyDescent="0.2"/>
    <row r="42" spans="2:8" ht="15.75" x14ac:dyDescent="0.2">
      <c r="D42" s="24" t="s">
        <v>31</v>
      </c>
      <c r="E42" s="25"/>
      <c r="F42" s="25"/>
    </row>
    <row r="43" spans="2:8" ht="12.75" x14ac:dyDescent="0.2">
      <c r="D43" s="26"/>
      <c r="E43" s="27"/>
      <c r="F43" s="28"/>
    </row>
    <row r="44" spans="2:8" ht="12.75" x14ac:dyDescent="0.2">
      <c r="D44" s="29" t="s">
        <v>32</v>
      </c>
      <c r="E44" s="30"/>
      <c r="F44" s="28"/>
    </row>
    <row r="45" spans="2:8" ht="12.75" x14ac:dyDescent="0.2">
      <c r="D45" s="31" t="s">
        <v>33</v>
      </c>
      <c r="E45" s="32">
        <v>0.2</v>
      </c>
      <c r="F45" s="28"/>
    </row>
    <row r="46" spans="2:8" ht="12.75" x14ac:dyDescent="0.2">
      <c r="D46" s="31" t="s">
        <v>34</v>
      </c>
      <c r="E46" s="32">
        <v>0.08</v>
      </c>
      <c r="F46" s="28"/>
    </row>
    <row r="47" spans="2:8" ht="12.75" x14ac:dyDescent="0.2">
      <c r="D47" s="31" t="s">
        <v>67</v>
      </c>
      <c r="E47" s="32">
        <v>0.03</v>
      </c>
      <c r="F47" s="28"/>
    </row>
    <row r="48" spans="2:8" ht="12.75" x14ac:dyDescent="0.2">
      <c r="D48" s="31" t="s">
        <v>68</v>
      </c>
      <c r="E48" s="32">
        <v>1.7999999999999999E-2</v>
      </c>
      <c r="F48" s="28"/>
    </row>
    <row r="49" spans="4:6" ht="12.75" x14ac:dyDescent="0.2">
      <c r="D49" s="31" t="s">
        <v>35</v>
      </c>
      <c r="E49" s="32">
        <v>2.5000000000000001E-2</v>
      </c>
      <c r="F49" s="28"/>
    </row>
    <row r="50" spans="4:6" ht="12.75" x14ac:dyDescent="0.2">
      <c r="D50" s="31" t="s">
        <v>36</v>
      </c>
      <c r="E50" s="32">
        <v>6.0000000000000001E-3</v>
      </c>
      <c r="F50" s="28"/>
    </row>
    <row r="51" spans="4:6" ht="12.75" x14ac:dyDescent="0.2">
      <c r="D51" s="31" t="s">
        <v>37</v>
      </c>
      <c r="E51" s="32">
        <v>1.4999999999999999E-2</v>
      </c>
      <c r="F51" s="28"/>
    </row>
    <row r="52" spans="4:6" ht="12.75" x14ac:dyDescent="0.2">
      <c r="D52" s="31" t="s">
        <v>38</v>
      </c>
      <c r="E52" s="32">
        <v>0.01</v>
      </c>
      <c r="F52" s="28"/>
    </row>
    <row r="53" spans="4:6" ht="12.75" x14ac:dyDescent="0.2">
      <c r="D53" s="31" t="s">
        <v>39</v>
      </c>
      <c r="E53" s="32">
        <v>2E-3</v>
      </c>
      <c r="F53" s="28"/>
    </row>
    <row r="54" spans="4:6" ht="12.75" x14ac:dyDescent="0.2">
      <c r="D54" s="33" t="s">
        <v>40</v>
      </c>
      <c r="E54" s="34">
        <f>SUM(E45:E53)</f>
        <v>0.38600000000000012</v>
      </c>
      <c r="F54" s="28"/>
    </row>
    <row r="55" spans="4:6" ht="12.75" x14ac:dyDescent="0.2">
      <c r="D55" s="35"/>
      <c r="E55" s="35"/>
      <c r="F55" s="35"/>
    </row>
    <row r="56" spans="4:6" ht="12.75" x14ac:dyDescent="0.2">
      <c r="D56" s="29" t="s">
        <v>41</v>
      </c>
      <c r="E56" s="36"/>
      <c r="F56" s="28"/>
    </row>
    <row r="57" spans="4:6" ht="12.75" x14ac:dyDescent="0.2">
      <c r="D57" s="31" t="s">
        <v>42</v>
      </c>
      <c r="E57" s="32">
        <v>0.18390000000000001</v>
      </c>
      <c r="F57" s="28"/>
    </row>
    <row r="58" spans="4:6" ht="12.75" x14ac:dyDescent="0.2">
      <c r="D58" s="31" t="s">
        <v>43</v>
      </c>
      <c r="E58" s="32">
        <v>0.1103</v>
      </c>
      <c r="F58" s="28"/>
    </row>
    <row r="59" spans="4:6" ht="12.75" x14ac:dyDescent="0.2">
      <c r="D59" s="31" t="s">
        <v>44</v>
      </c>
      <c r="E59" s="32">
        <v>1.9300000000000001E-2</v>
      </c>
      <c r="F59" s="28"/>
    </row>
    <row r="60" spans="4:6" ht="12.75" x14ac:dyDescent="0.2">
      <c r="D60" s="33" t="s">
        <v>40</v>
      </c>
      <c r="E60" s="34">
        <f>SUM(E57:E59)</f>
        <v>0.3135</v>
      </c>
      <c r="F60" s="28"/>
    </row>
    <row r="61" spans="4:6" ht="12.75" x14ac:dyDescent="0.2">
      <c r="D61" s="35"/>
      <c r="E61" s="35"/>
      <c r="F61" s="35"/>
    </row>
    <row r="62" spans="4:6" ht="15" x14ac:dyDescent="0.2">
      <c r="D62" s="29" t="s">
        <v>45</v>
      </c>
      <c r="E62" s="36"/>
      <c r="F62" s="37"/>
    </row>
    <row r="63" spans="4:6" ht="12.75" x14ac:dyDescent="0.2">
      <c r="D63" s="31" t="s">
        <v>46</v>
      </c>
      <c r="E63" s="32">
        <v>0.1103</v>
      </c>
      <c r="F63" s="28"/>
    </row>
    <row r="64" spans="4:6" ht="12.75" x14ac:dyDescent="0.2">
      <c r="D64" s="31" t="s">
        <v>47</v>
      </c>
      <c r="E64" s="32">
        <v>5.4899999999999997E-2</v>
      </c>
      <c r="F64" s="28"/>
    </row>
    <row r="65" spans="4:6" ht="12.75" x14ac:dyDescent="0.2">
      <c r="D65" s="33" t="s">
        <v>40</v>
      </c>
      <c r="E65" s="34">
        <f>SUM(E63:E64)</f>
        <v>0.16519999999999999</v>
      </c>
      <c r="F65" s="28"/>
    </row>
    <row r="66" spans="4:6" ht="12.75" x14ac:dyDescent="0.2">
      <c r="D66" s="35"/>
      <c r="E66" s="35"/>
      <c r="F66" s="35"/>
    </row>
    <row r="67" spans="4:6" ht="15" x14ac:dyDescent="0.2">
      <c r="D67" s="29" t="s">
        <v>48</v>
      </c>
      <c r="E67" s="36"/>
      <c r="F67" s="37"/>
    </row>
    <row r="68" spans="4:6" ht="12.75" x14ac:dyDescent="0.2">
      <c r="D68" s="31" t="s">
        <v>49</v>
      </c>
      <c r="E68" s="32">
        <f>+ROUND(E60*E54,4)</f>
        <v>0.121</v>
      </c>
      <c r="F68" s="28"/>
    </row>
    <row r="69" spans="4:6" ht="12.75" x14ac:dyDescent="0.2">
      <c r="D69" s="31" t="s">
        <v>50</v>
      </c>
      <c r="E69" s="32">
        <f>+ROUND(E46*E58,4)</f>
        <v>8.8000000000000005E-3</v>
      </c>
      <c r="F69" s="28"/>
    </row>
    <row r="70" spans="4:6" ht="12.75" x14ac:dyDescent="0.2">
      <c r="D70" s="35"/>
      <c r="E70" s="35"/>
      <c r="F70" s="35"/>
    </row>
    <row r="71" spans="4:6" ht="15" x14ac:dyDescent="0.2">
      <c r="D71" s="33" t="s">
        <v>51</v>
      </c>
      <c r="E71" s="34"/>
      <c r="F71" s="37"/>
    </row>
    <row r="72" spans="4:6" ht="12.75" x14ac:dyDescent="0.2">
      <c r="D72" s="35"/>
      <c r="E72" s="35"/>
      <c r="F72" s="35"/>
    </row>
    <row r="73" spans="4:6" ht="12.75" x14ac:dyDescent="0.2">
      <c r="D73" s="38"/>
      <c r="E73" s="39"/>
      <c r="F73" s="39"/>
    </row>
    <row r="74" spans="4:6" ht="15.75" x14ac:dyDescent="0.2">
      <c r="D74" s="24"/>
      <c r="E74" s="25"/>
      <c r="F74" s="25"/>
    </row>
    <row r="75" spans="4:6" ht="12.75" x14ac:dyDescent="0.2">
      <c r="D75" s="40" t="s">
        <v>52</v>
      </c>
      <c r="E75" s="35"/>
      <c r="F75" s="35"/>
    </row>
    <row r="76" spans="4:6" ht="13.5" thickBot="1" x14ac:dyDescent="0.25">
      <c r="D76" s="40"/>
      <c r="E76" s="35"/>
      <c r="F76" s="35"/>
    </row>
    <row r="77" spans="4:6" ht="12.75" x14ac:dyDescent="0.2">
      <c r="D77" s="41" t="s">
        <v>53</v>
      </c>
      <c r="E77" s="42" t="s">
        <v>54</v>
      </c>
      <c r="F77" s="43">
        <v>0.05</v>
      </c>
    </row>
    <row r="78" spans="4:6" ht="12.75" x14ac:dyDescent="0.2">
      <c r="D78" s="44" t="s">
        <v>55</v>
      </c>
      <c r="E78" s="45" t="s">
        <v>56</v>
      </c>
      <c r="F78" s="46">
        <v>2.5000000000000001E-3</v>
      </c>
    </row>
    <row r="79" spans="4:6" ht="12.75" x14ac:dyDescent="0.2">
      <c r="D79" s="44" t="s">
        <v>57</v>
      </c>
      <c r="E79" s="45" t="s">
        <v>58</v>
      </c>
      <c r="F79" s="46">
        <v>0.05</v>
      </c>
    </row>
    <row r="80" spans="4:6" ht="12.75" x14ac:dyDescent="0.2">
      <c r="D80" s="44" t="s">
        <v>59</v>
      </c>
      <c r="E80" s="45" t="s">
        <v>60</v>
      </c>
      <c r="F80" s="46">
        <v>0.01</v>
      </c>
    </row>
    <row r="81" spans="4:6" ht="12.75" x14ac:dyDescent="0.2">
      <c r="D81" s="47" t="s">
        <v>61</v>
      </c>
      <c r="E81" s="129" t="s">
        <v>62</v>
      </c>
      <c r="F81" s="46">
        <v>0.05</v>
      </c>
    </row>
    <row r="82" spans="4:6" ht="13.5" thickBot="1" x14ac:dyDescent="0.25">
      <c r="D82" s="48" t="s">
        <v>63</v>
      </c>
      <c r="E82" s="130"/>
      <c r="F82" s="49">
        <v>3.6499999999999998E-2</v>
      </c>
    </row>
    <row r="83" spans="4:6" ht="12.75" x14ac:dyDescent="0.2">
      <c r="D83" s="50" t="s">
        <v>64</v>
      </c>
      <c r="E83" s="51"/>
      <c r="F83" s="52"/>
    </row>
    <row r="84" spans="4:6" ht="13.5" thickBot="1" x14ac:dyDescent="0.25">
      <c r="D84" s="53" t="s">
        <v>65</v>
      </c>
      <c r="E84" s="54"/>
      <c r="F84" s="55"/>
    </row>
    <row r="85" spans="4:6" ht="26.25" thickBot="1" x14ac:dyDescent="0.25">
      <c r="D85" s="56" t="s">
        <v>66</v>
      </c>
      <c r="E85" s="57"/>
      <c r="F85" s="58">
        <f>ROUND((((1+F77+F78)*(1+F79)*(1+F80))/(1-(F81+F82))-1),4)</f>
        <v>0.22189999999999999</v>
      </c>
    </row>
    <row r="86" spans="4:6" ht="13.5" customHeight="1" x14ac:dyDescent="0.2"/>
  </sheetData>
  <mergeCells count="27">
    <mergeCell ref="B38:G38"/>
    <mergeCell ref="B39:G39"/>
    <mergeCell ref="E81:E82"/>
    <mergeCell ref="B37:G37"/>
    <mergeCell ref="B12:F12"/>
    <mergeCell ref="B13:E13"/>
    <mergeCell ref="B14:F14"/>
    <mergeCell ref="B16:F16"/>
    <mergeCell ref="B18:F18"/>
    <mergeCell ref="B20:F20"/>
    <mergeCell ref="B22:F22"/>
    <mergeCell ref="B24:F24"/>
    <mergeCell ref="B34:G34"/>
    <mergeCell ref="B35:G35"/>
    <mergeCell ref="B36:G36"/>
    <mergeCell ref="B11:G11"/>
    <mergeCell ref="B2:G2"/>
    <mergeCell ref="B3:C3"/>
    <mergeCell ref="E3:G3"/>
    <mergeCell ref="B4:C5"/>
    <mergeCell ref="D4:D5"/>
    <mergeCell ref="E4:G5"/>
    <mergeCell ref="B6:G6"/>
    <mergeCell ref="B7:G7"/>
    <mergeCell ref="B8:G8"/>
    <mergeCell ref="B9:G9"/>
    <mergeCell ref="B10:D10"/>
  </mergeCells>
  <pageMargins left="0.51181102362204722" right="0.51181102362204722" top="0.78740157480314965" bottom="0.78740157480314965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Vigia Patrimonio</vt:lpstr>
      <vt:lpstr>Vigia Patrimonio Noturno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Cezimbra</dc:creator>
  <cp:lastModifiedBy>Henrique Cezimbra</cp:lastModifiedBy>
  <cp:lastPrinted>2023-12-04T18:06:31Z</cp:lastPrinted>
  <dcterms:created xsi:type="dcterms:W3CDTF">2018-01-15T16:34:17Z</dcterms:created>
  <dcterms:modified xsi:type="dcterms:W3CDTF">2023-12-15T11:41:24Z</dcterms:modified>
</cp:coreProperties>
</file>